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15" windowWidth="14835" windowHeight="4170" tabRatio="834" activeTab="0"/>
  </bookViews>
  <sheets>
    <sheet name="表紙" sheetId="1" r:id="rId1"/>
    <sheet name="P10（LNG受入量）" sheetId="2" r:id="rId2"/>
    <sheet name="P13（研究開発関連）" sheetId="3" r:id="rId3"/>
    <sheet name="P13 (従業員数）" sheetId="4" r:id="rId4"/>
    <sheet name="P14（ガス販売量）" sheetId="5" r:id="rId5"/>
    <sheet name="P18（業種別販売量）" sheetId="6" r:id="rId6"/>
    <sheet name="P20（空調・コジェネ・家庭用燃料電池）" sheetId="7" r:id="rId7"/>
    <sheet name="P22（設備投資、減価償却費）" sheetId="8" r:id="rId8"/>
    <sheet name="P24（セグメント情報）" sheetId="9" r:id="rId9"/>
    <sheet name="P26（収益性・成長性）" sheetId="10" r:id="rId10"/>
    <sheet name="P28（効率性・安全性）" sheetId="11" r:id="rId11"/>
    <sheet name="P30（投資指標）" sheetId="12" r:id="rId12"/>
    <sheet name="P32（連結貸借対照表）" sheetId="13" r:id="rId13"/>
    <sheet name="P34（連結損益計算書・包括利益計算書）" sheetId="14" r:id="rId14"/>
    <sheet name="P36（連結キャッシュ・フロー計算書" sheetId="15" r:id="rId15"/>
    <sheet name="P38（個別貸借対照表）" sheetId="16" r:id="rId16"/>
    <sheet name="P40（個別損益計算書）" sheetId="17" r:id="rId17"/>
    <sheet name="P45（連結子会社）" sheetId="18" r:id="rId18"/>
  </sheets>
  <definedNames>
    <definedName name="_xlnm.Print_Area" localSheetId="4">'P14（ガス販売量）'!$A$1:$U$41</definedName>
    <definedName name="_xlnm.Print_Area" localSheetId="15">'P38（個別貸借対照表）'!$A$1:$L$79</definedName>
    <definedName name="_xlnm.Print_Area" localSheetId="16">'P40（個別損益計算書）'!$A$1:$G$50</definedName>
  </definedNames>
  <calcPr fullCalcOnLoad="1"/>
</workbook>
</file>

<file path=xl/sharedStrings.xml><?xml version="1.0" encoding="utf-8"?>
<sst xmlns="http://schemas.openxmlformats.org/spreadsheetml/2006/main" count="1230" uniqueCount="498">
  <si>
    <t xml:space="preserve">LNG受入量 </t>
  </si>
  <si>
    <t xml:space="preserve">大口需要動向 </t>
  </si>
  <si>
    <t xml:space="preserve">工業用 </t>
  </si>
  <si>
    <t>構成比</t>
  </si>
  <si>
    <t xml:space="preserve">構成比 </t>
  </si>
  <si>
    <t>（百万円）</t>
  </si>
  <si>
    <t>-</t>
  </si>
  <si>
    <t>負債・資本合計</t>
  </si>
  <si>
    <t>総売上高</t>
  </si>
  <si>
    <t>費用</t>
  </si>
  <si>
    <t>税引前当期純利益</t>
  </si>
  <si>
    <t>当期未処分利益</t>
  </si>
  <si>
    <t>売上総利益</t>
  </si>
  <si>
    <t>営業利益</t>
  </si>
  <si>
    <t>営業外収益</t>
  </si>
  <si>
    <t>営業外費用</t>
  </si>
  <si>
    <t>経常利益</t>
  </si>
  <si>
    <t>特別利益</t>
  </si>
  <si>
    <t>特別損失</t>
  </si>
  <si>
    <t>税金等調整前当期純利益</t>
  </si>
  <si>
    <t>法人税等</t>
  </si>
  <si>
    <t>法人税等調整額</t>
  </si>
  <si>
    <t>少数株主損益</t>
  </si>
  <si>
    <t>当期純利益</t>
  </si>
  <si>
    <t>売上原価</t>
  </si>
  <si>
    <t>供給販売費及び一般管理費</t>
  </si>
  <si>
    <t>Ⅰ営業活動によるキャッシュ・フロー</t>
  </si>
  <si>
    <t>小計</t>
  </si>
  <si>
    <t>Ⅱ投資活動によるキャッシュ・フロー</t>
  </si>
  <si>
    <t>Ⅲ財務活動によるキャッシュ・フロー</t>
  </si>
  <si>
    <t>Ⅳ現金および現金同等物に係る換算差額</t>
  </si>
  <si>
    <t>Ⅴ現金および現金同等物の純増（減）額</t>
  </si>
  <si>
    <t>-</t>
  </si>
  <si>
    <t>Ⅷ現金および現金同等物の期末残高</t>
  </si>
  <si>
    <t>会社名</t>
  </si>
  <si>
    <t>主な事業内容</t>
  </si>
  <si>
    <t>東京ガス都市開発（株）</t>
  </si>
  <si>
    <t>（株）ガスター</t>
  </si>
  <si>
    <t>東京エルエヌジータンカー（株）</t>
  </si>
  <si>
    <t>東京ガスエネルギー（株）</t>
  </si>
  <si>
    <t>東京ガスケミカル(株）</t>
  </si>
  <si>
    <t>パークタワーホテル（株）</t>
  </si>
  <si>
    <t>千葉ガス（株）</t>
  </si>
  <si>
    <t>八千代市、成田市周辺地域における都市ガス供給</t>
  </si>
  <si>
    <t>情報処理サービス、ソフト開発、コンピュータ機器の販売など</t>
  </si>
  <si>
    <t>筑波学園ガス（株）</t>
  </si>
  <si>
    <t>東京ガス・エンジニアリング（株）</t>
  </si>
  <si>
    <t>エネルギー関連事業向けを中心とした総合エンジニアリング</t>
  </si>
  <si>
    <t>各3月31日時点</t>
  </si>
  <si>
    <t>ブルネイ</t>
  </si>
  <si>
    <t>マレーシア</t>
  </si>
  <si>
    <t>インドネシア</t>
  </si>
  <si>
    <t>オーストラリア</t>
  </si>
  <si>
    <t>カタール</t>
  </si>
  <si>
    <t>アラスカ</t>
  </si>
  <si>
    <t>各3月31日時点</t>
  </si>
  <si>
    <t>工業用</t>
  </si>
  <si>
    <t>その他</t>
  </si>
  <si>
    <t>卸供給</t>
  </si>
  <si>
    <t>占有率</t>
  </si>
  <si>
    <t xml:space="preserve">各3月31日時点 </t>
  </si>
  <si>
    <t>　期末件数</t>
  </si>
  <si>
    <t>合 計</t>
  </si>
  <si>
    <t>　産業用</t>
  </si>
  <si>
    <t>　民生用</t>
  </si>
  <si>
    <t xml:space="preserve"> 　吸収式</t>
  </si>
  <si>
    <t>連結</t>
  </si>
  <si>
    <t>3月31日に終了した1年間</t>
  </si>
  <si>
    <t>　減価償却費</t>
  </si>
  <si>
    <t>研究開発費(連結）</t>
  </si>
  <si>
    <t>研究員(人）</t>
  </si>
  <si>
    <t>アシスタント研究員（人）</t>
  </si>
  <si>
    <t>研究開発関連データ</t>
  </si>
  <si>
    <t>財務データ（セグメント情報）</t>
  </si>
  <si>
    <t>ガス部門</t>
  </si>
  <si>
    <t>売上高</t>
  </si>
  <si>
    <t>営業利益</t>
  </si>
  <si>
    <t>ガス器具部門</t>
  </si>
  <si>
    <t>受注工事部門</t>
  </si>
  <si>
    <t>消去又は全社</t>
  </si>
  <si>
    <t>財務データ（収益性/成長性）</t>
  </si>
  <si>
    <t>経常利益</t>
  </si>
  <si>
    <t>財務データ（効率性/安全性）</t>
  </si>
  <si>
    <t>総資産</t>
  </si>
  <si>
    <t>株主資本</t>
  </si>
  <si>
    <t>有利子負債残高</t>
  </si>
  <si>
    <t>金融費用</t>
  </si>
  <si>
    <t>○金融費用＝支払利息+社債利息+社債発行費償却</t>
  </si>
  <si>
    <t>営業利益率 （％）</t>
  </si>
  <si>
    <t>経常利益率 （％）</t>
  </si>
  <si>
    <t>流動比率（％）</t>
  </si>
  <si>
    <t>デット・エクイティ・レシオ（倍）</t>
  </si>
  <si>
    <t>負債利子率（％）</t>
  </si>
  <si>
    <t>○流動比率＝流動資産（期末）÷流動負債（期末）×１００</t>
  </si>
  <si>
    <t>○負債利子率＝（支払利息+社債利息）÷有利子負債（期中平均）×１００</t>
  </si>
  <si>
    <t>インタレスト･カバレッジ・レシオ（倍）</t>
  </si>
  <si>
    <t>財務データ（投資指標）</t>
  </si>
  <si>
    <t>年間配当総額(百万円）</t>
  </si>
  <si>
    <t>配当性向（％）</t>
  </si>
  <si>
    <t>PER（倍）</t>
  </si>
  <si>
    <t>PBR（倍）</t>
  </si>
  <si>
    <t>PCFR（倍）</t>
  </si>
  <si>
    <t>EBITDA倍率（倍）</t>
  </si>
  <si>
    <t>PBR(倍）</t>
  </si>
  <si>
    <t>１株当たり配当金（円）</t>
  </si>
  <si>
    <t>○PCFR＝期末株価÷CFPS</t>
  </si>
  <si>
    <t>連結貸借対照表（10年分）</t>
  </si>
  <si>
    <t>（資産の部）</t>
  </si>
  <si>
    <t>固定資産</t>
  </si>
  <si>
    <t>有形固定資産</t>
  </si>
  <si>
    <t>無形固定資産</t>
  </si>
  <si>
    <t>流動資産</t>
  </si>
  <si>
    <t>資産合計</t>
  </si>
  <si>
    <t>※上記の財務諸表については、各勘定科目の要約に当たっての監査は受けておりません。</t>
  </si>
  <si>
    <t>（負債の部）</t>
  </si>
  <si>
    <t>固定負債</t>
  </si>
  <si>
    <t>流動負債</t>
  </si>
  <si>
    <t>負債合計</t>
  </si>
  <si>
    <t>少数株主持分</t>
  </si>
  <si>
    <t>(資本の部）</t>
  </si>
  <si>
    <t>資本金</t>
  </si>
  <si>
    <t>自己株式</t>
  </si>
  <si>
    <t>資本合計</t>
  </si>
  <si>
    <t>負債、少数株主持分および資本合計</t>
  </si>
  <si>
    <t>連結損益計算書（10年分）</t>
  </si>
  <si>
    <t>売上高</t>
  </si>
  <si>
    <t xml:space="preserve">3月31日に終了した1年間 </t>
  </si>
  <si>
    <t>(円）</t>
  </si>
  <si>
    <t xml:space="preserve">売上高 </t>
  </si>
  <si>
    <t xml:space="preserve">営業利益 </t>
  </si>
  <si>
    <t>税金等調整前当期純利益</t>
  </si>
  <si>
    <t>減価償却費</t>
  </si>
  <si>
    <t>有形固定資産除却損</t>
  </si>
  <si>
    <t>受取利息および配当金</t>
  </si>
  <si>
    <t>支払利息</t>
  </si>
  <si>
    <t>未払消費税等の増加（減少）</t>
  </si>
  <si>
    <t>有形固定資産の取得による支出</t>
  </si>
  <si>
    <t>無形固定資産の取得による支出</t>
  </si>
  <si>
    <t>長期前払費用の支出</t>
  </si>
  <si>
    <t>固定資産の売却による収入</t>
  </si>
  <si>
    <t>短期借入金の純増（減）額</t>
  </si>
  <si>
    <t>社債および長期借入金による収入</t>
  </si>
  <si>
    <t>社債および長期借入金の償還・返済</t>
  </si>
  <si>
    <t>配当金の支払額</t>
  </si>
  <si>
    <t>少数株主への配当金の支払額</t>
  </si>
  <si>
    <t>営業活動によるキャッシュ・フロー</t>
  </si>
  <si>
    <t>投資活動によるキャッシュ・フロー</t>
  </si>
  <si>
    <t>財務活動によるキャッシュ・フロー</t>
  </si>
  <si>
    <t>製造設備</t>
  </si>
  <si>
    <t>供給設備</t>
  </si>
  <si>
    <t>業務設備</t>
  </si>
  <si>
    <t>建設仮勘定</t>
  </si>
  <si>
    <t>投資有価証券</t>
  </si>
  <si>
    <t>長期前払費用</t>
  </si>
  <si>
    <t>繰延税金資産</t>
  </si>
  <si>
    <t>貸倒引当金</t>
  </si>
  <si>
    <t>現金及び預金</t>
  </si>
  <si>
    <t>受取手形および売掛金</t>
  </si>
  <si>
    <t>未収入金</t>
  </si>
  <si>
    <t>たな卸資産</t>
  </si>
  <si>
    <t>関係会社短期貸付金</t>
  </si>
  <si>
    <t>繰延税金資産</t>
  </si>
  <si>
    <t>貸倒引当金</t>
  </si>
  <si>
    <t>社債</t>
  </si>
  <si>
    <t>転換社債</t>
  </si>
  <si>
    <t>長期借入金</t>
  </si>
  <si>
    <t>退職給与引当金</t>
  </si>
  <si>
    <t>退職給付引当金</t>
  </si>
  <si>
    <t>１年以内期限到来の固定負債</t>
  </si>
  <si>
    <t>買掛金</t>
  </si>
  <si>
    <t>短期借入金</t>
  </si>
  <si>
    <t>未払金</t>
  </si>
  <si>
    <t>未払費用</t>
  </si>
  <si>
    <t>未払法人税等</t>
  </si>
  <si>
    <t>営業雑収益</t>
  </si>
  <si>
    <t>附帯事業収益</t>
  </si>
  <si>
    <t>供給販売費</t>
  </si>
  <si>
    <t>一般管理費</t>
  </si>
  <si>
    <t>営業雑費用</t>
  </si>
  <si>
    <t>附帯事業費用</t>
  </si>
  <si>
    <t>受取利息</t>
  </si>
  <si>
    <t>受取配当金</t>
  </si>
  <si>
    <t>為替差益</t>
  </si>
  <si>
    <t>賃貸料収入</t>
  </si>
  <si>
    <t>雑収入ほか</t>
  </si>
  <si>
    <t>支払利息</t>
  </si>
  <si>
    <t>社債利息</t>
  </si>
  <si>
    <t>社債発行費償却</t>
  </si>
  <si>
    <t>他受工事精算差額</t>
  </si>
  <si>
    <t>雑支出ほか</t>
  </si>
  <si>
    <t>前期繰越利益</t>
  </si>
  <si>
    <t>中間配当額</t>
  </si>
  <si>
    <t>持分法による投資利益</t>
  </si>
  <si>
    <t>他受工事精算差額</t>
  </si>
  <si>
    <t>転換社債</t>
  </si>
  <si>
    <t>長期借入金</t>
  </si>
  <si>
    <t>支払手形および買掛金</t>
  </si>
  <si>
    <t>長期貸付金</t>
  </si>
  <si>
    <t>-</t>
  </si>
  <si>
    <t>－</t>
  </si>
  <si>
    <t>クレジット業務ならびに各種リース業務</t>
  </si>
  <si>
    <t xml:space="preserve">(株)エネルギーアドバンス </t>
  </si>
  <si>
    <t>エネルギーサービス、地域冷暖房、コージェネ受注・メンテナンス事業</t>
  </si>
  <si>
    <t>投資その他の資産</t>
  </si>
  <si>
    <t>　　　附帯事業設備</t>
  </si>
  <si>
    <t>連結：従業員数（人）</t>
  </si>
  <si>
    <t>単独：従業員数(人）</t>
  </si>
  <si>
    <t>従業員数</t>
  </si>
  <si>
    <t>　設備投資額</t>
  </si>
  <si>
    <t>単独</t>
  </si>
  <si>
    <t>研究開発費(単独）</t>
  </si>
  <si>
    <t>※従業員数は常勤の就業人員数を記載しており、出向者および臨時従業員を含みません。（2004単独の減少（▲2,585）要因：TGCSへのお客さまｻｰﾋﾞｽ業務委託による出向者増）</t>
  </si>
  <si>
    <t>販売量(百万㎥）</t>
  </si>
  <si>
    <t xml:space="preserve">ガス空調のストック量（千ｋW) </t>
  </si>
  <si>
    <t xml:space="preserve">コージェネレーション・ストック量の推移（千ｋW)   </t>
  </si>
  <si>
    <t>主要連結子会社　</t>
  </si>
  <si>
    <t>貸倒引当金の増加（減少）</t>
  </si>
  <si>
    <t>退職給付引当金の増加（減少）</t>
  </si>
  <si>
    <t>諸給与</t>
  </si>
  <si>
    <t>修繕費</t>
  </si>
  <si>
    <t>その他費用</t>
  </si>
  <si>
    <t>合計</t>
  </si>
  <si>
    <t>原材料・諸材料費</t>
  </si>
  <si>
    <t>導管延長(㎞)</t>
  </si>
  <si>
    <t>導管延長あたりのガス販売量(1000㎥/㎞)</t>
  </si>
  <si>
    <t>ネット有利子負債残高</t>
  </si>
  <si>
    <t>対売上高比率(単独)</t>
  </si>
  <si>
    <t>東京ガス豊洲開発（株）</t>
  </si>
  <si>
    <t xml:space="preserve">当期純利益 </t>
  </si>
  <si>
    <t xml:space="preserve">当期純利益 </t>
  </si>
  <si>
    <t xml:space="preserve">当期純利益 </t>
  </si>
  <si>
    <t>当期純利益</t>
  </si>
  <si>
    <t>当期純利益率 （％）</t>
  </si>
  <si>
    <t>※減価償却費には長期前払費用を含んでおります。</t>
  </si>
  <si>
    <t>ガス売上</t>
  </si>
  <si>
    <t>附帯事業設備</t>
  </si>
  <si>
    <t>株式等評価差額金</t>
  </si>
  <si>
    <t>法人税、住民税および事業税</t>
  </si>
  <si>
    <t>仕入債務の増加（減少）</t>
  </si>
  <si>
    <t>利息および配当金の受取額</t>
  </si>
  <si>
    <t>利息の支払額</t>
  </si>
  <si>
    <t>法人税等の支払額</t>
  </si>
  <si>
    <t>投資有価証券の取得による支出</t>
  </si>
  <si>
    <t>　　2006年2月のガス標準熱量変更に伴い、過去の販売量も46.047MJ/㎥から45MJ/㎥に調整して表示しております。</t>
  </si>
  <si>
    <r>
      <t>※熱量の単位として、メガジュール（MJ）を用いており、次ページ以降も含め1m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=45MJで換算します。</t>
    </r>
  </si>
  <si>
    <t>-</t>
  </si>
  <si>
    <t>-</t>
  </si>
  <si>
    <t xml:space="preserve"> 　ＧＨＰ</t>
  </si>
  <si>
    <t>－</t>
  </si>
  <si>
    <r>
      <t>関係</t>
    </r>
    <r>
      <rPr>
        <sz val="11"/>
        <rFont val="ＭＳ Ｐゴシック"/>
        <family val="3"/>
      </rPr>
      <t>会社投資</t>
    </r>
  </si>
  <si>
    <t>資本剰余金</t>
  </si>
  <si>
    <t>利益剰余金</t>
  </si>
  <si>
    <t>-</t>
  </si>
  <si>
    <t xml:space="preserve">   利益準備金</t>
  </si>
  <si>
    <t xml:space="preserve">   その他剰余金</t>
  </si>
  <si>
    <t>-</t>
  </si>
  <si>
    <t>天候デリバティブ差益</t>
  </si>
  <si>
    <t>商品デリバティブ差益</t>
  </si>
  <si>
    <t>天候デリバティブ差損</t>
  </si>
  <si>
    <t>自己株式の取得による支出等</t>
  </si>
  <si>
    <t>ＲＯＡ（総資産利益率）(％）</t>
  </si>
  <si>
    <t>営業ｷｬｯｼｭﾌﾛｰ</t>
  </si>
  <si>
    <t>○営業ｷｬｯｼｭﾌﾛｰ＝当期純利益＋長期前払費用償却費＋減価償却費</t>
  </si>
  <si>
    <t>○ﾌﾘｰｷｬｯｼｭﾌﾛｰ＝当期純利益＋長期前払費用償却費＋減価償却費－設備投資額</t>
  </si>
  <si>
    <t>○EV/EBITDA＝（株式時価総額+有利子負債残高+少数株主持分-現金預金-短期保有目的有価証券）÷（営業利益+長期前払費用償却費+減価償却費）</t>
  </si>
  <si>
    <t>総資産回転率（回）</t>
  </si>
  <si>
    <t>-</t>
  </si>
  <si>
    <t>ﾌﾘｰｷｬｯｼｭﾌﾛｰ</t>
  </si>
  <si>
    <t>当期純利益</t>
  </si>
  <si>
    <t>CFPS（1株当たりｷｬｯｼｭ・ﾌﾛｰ）</t>
  </si>
  <si>
    <t>EBITDA（百万円）</t>
  </si>
  <si>
    <t>その他の設備ほか</t>
  </si>
  <si>
    <t>-</t>
  </si>
  <si>
    <t>-</t>
  </si>
  <si>
    <t>-</t>
  </si>
  <si>
    <t>－</t>
  </si>
  <si>
    <t>資本剰余金</t>
  </si>
  <si>
    <t>利益剰余金ほか</t>
  </si>
  <si>
    <t>評価差額金</t>
  </si>
  <si>
    <t>合 計</t>
  </si>
  <si>
    <r>
      <t>（百万 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</si>
  <si>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　　　製造設備</t>
  </si>
  <si>
    <t>　　　供給設備</t>
  </si>
  <si>
    <t>　　　業務設備</t>
  </si>
  <si>
    <r>
      <t>○総資</t>
    </r>
    <r>
      <rPr>
        <sz val="11"/>
        <rFont val="ＭＳ Ｐゴシック"/>
        <family val="3"/>
      </rPr>
      <t>産回転率＝売上高÷総資産（期中平均）</t>
    </r>
  </si>
  <si>
    <t>(千トン）</t>
  </si>
  <si>
    <t>→計画値</t>
  </si>
  <si>
    <t>-</t>
  </si>
  <si>
    <t>不動産賃貸部門</t>
  </si>
  <si>
    <t>-</t>
  </si>
  <si>
    <t>保安対策引当金の増加（減少）</t>
  </si>
  <si>
    <t>コマーシャル・ペーパーの純増（減）額</t>
  </si>
  <si>
    <t>少数株主への株式の払戻による支出</t>
  </si>
  <si>
    <t>自己株式の売却による収入</t>
  </si>
  <si>
    <t>営業利益率（％）</t>
  </si>
  <si>
    <t>総分配性向（％）</t>
  </si>
  <si>
    <t>(純資産の部）</t>
  </si>
  <si>
    <t>　資本金</t>
  </si>
  <si>
    <t>　資本剰余金</t>
  </si>
  <si>
    <t>　利益剰余金</t>
  </si>
  <si>
    <t>　自己株式</t>
  </si>
  <si>
    <t>評価・換算差額等</t>
  </si>
  <si>
    <t xml:space="preserve">  その他有価証券評価差額金</t>
  </si>
  <si>
    <t>　繰延ヘッジ損益ほか</t>
  </si>
  <si>
    <t>純資産合計</t>
  </si>
  <si>
    <t>　　利益準備金</t>
  </si>
  <si>
    <t>長野都市ガス（株）</t>
  </si>
  <si>
    <t>-</t>
  </si>
  <si>
    <t>（株）キャプティ</t>
  </si>
  <si>
    <t>長野県におけるガスの供給</t>
  </si>
  <si>
    <t>(株)キャプティ・ライブリック</t>
  </si>
  <si>
    <t>ガス配管・給排水・空調・新築工事、ガス本支管工事</t>
  </si>
  <si>
    <t xml:space="preserve"> 土地・建物の賃貸・管理</t>
  </si>
  <si>
    <t>ガス器具の製造・販売・メンテナンス</t>
  </si>
  <si>
    <t>LPガスの販売</t>
  </si>
  <si>
    <t>ホテル「パークハイアット東京」・飲食店の経営</t>
  </si>
  <si>
    <t>ガス機器の販売・設置・修理、増改築業務、ＴＥＳメンテ業務</t>
  </si>
  <si>
    <t>-</t>
  </si>
  <si>
    <t>会社・事務所</t>
  </si>
  <si>
    <t>卸売・小売</t>
  </si>
  <si>
    <t>料理飲食</t>
  </si>
  <si>
    <t>旅館・ホテル</t>
  </si>
  <si>
    <t>理美容</t>
  </si>
  <si>
    <t>娯楽場</t>
  </si>
  <si>
    <t>クリーニング</t>
  </si>
  <si>
    <t>地域冷暖房</t>
  </si>
  <si>
    <t>公用</t>
  </si>
  <si>
    <t>医療用</t>
  </si>
  <si>
    <t>機械・金属</t>
  </si>
  <si>
    <t>ガラス（窯業）</t>
  </si>
  <si>
    <t>化学</t>
  </si>
  <si>
    <t>食品</t>
  </si>
  <si>
    <t>発電</t>
  </si>
  <si>
    <t>－</t>
  </si>
  <si>
    <r>
      <t>自己</t>
    </r>
    <r>
      <rPr>
        <sz val="11"/>
        <rFont val="ＭＳ Ｐゴシック"/>
        <family val="3"/>
      </rPr>
      <t>資本</t>
    </r>
  </si>
  <si>
    <r>
      <t>自己</t>
    </r>
    <r>
      <rPr>
        <sz val="11"/>
        <rFont val="ＭＳ Ｐゴシック"/>
        <family val="3"/>
      </rPr>
      <t>資本比率（％）</t>
    </r>
  </si>
  <si>
    <r>
      <t>○自己資本比率＝</t>
    </r>
    <r>
      <rPr>
        <sz val="11"/>
        <rFont val="ＭＳ Ｐゴシック"/>
        <family val="3"/>
      </rPr>
      <t>自己資本（期末）÷総資産（期末）×１００</t>
    </r>
  </si>
  <si>
    <r>
      <t>○デット・エクイティ・レシオ＝有利子負債（期末）÷</t>
    </r>
    <r>
      <rPr>
        <sz val="11"/>
        <rFont val="ＭＳ Ｐゴシック"/>
        <family val="3"/>
      </rPr>
      <t>自己資本（期末）</t>
    </r>
  </si>
  <si>
    <t>○ネット有利子負債＝有利子負債－現金及び預金</t>
  </si>
  <si>
    <t>※財務諸表法の改正により、2003年3月期から「資本準備金」は「資本剰余金」として表示しております。</t>
  </si>
  <si>
    <r>
      <t>BPS（1株当たり</t>
    </r>
    <r>
      <rPr>
        <sz val="11"/>
        <rFont val="ＭＳ Ｐゴシック"/>
        <family val="3"/>
      </rPr>
      <t>純資産）</t>
    </r>
  </si>
  <si>
    <t>当社グループ
持株比率（％）</t>
  </si>
  <si>
    <t>商業用</t>
  </si>
  <si>
    <t>公用・医療用</t>
  </si>
  <si>
    <t>○自社株取得額は端株買取請求を除いた金額</t>
  </si>
  <si>
    <t>※財務諸表については、各勘定科目の要約に当たっての監査は受けておりません。</t>
  </si>
  <si>
    <t>Ⅶ新規連結に伴う現金および現金同等物の増加額</t>
  </si>
  <si>
    <t>Ⅵ現金および現金同等物の期首残高</t>
  </si>
  <si>
    <t>※上記の財務諸表については、各勘定科目に当たっての監査は受けておりません。</t>
  </si>
  <si>
    <t>※連結財務諸表法の改正により、2003年3月期から「資本準備金」は「資本剰余金」、「連結剰余金」は「利益剰余金」として表示しています。</t>
  </si>
  <si>
    <t>※新会社法の施行により、2007年3月期より「資本の部」が廃止され、「純資産の部」が新設されました。</t>
  </si>
  <si>
    <t>-</t>
  </si>
  <si>
    <t>-</t>
  </si>
  <si>
    <t>　利益剰余金</t>
  </si>
  <si>
    <r>
      <t xml:space="preserve"> </t>
    </r>
    <r>
      <rPr>
        <sz val="11"/>
        <rFont val="ＭＳ Ｐゴシック"/>
        <family val="3"/>
      </rPr>
      <t xml:space="preserve"> また、「利益準備金」「その他剰余金」は「利益剰余金」の内訳科目として表示しております。</t>
    </r>
  </si>
  <si>
    <t>-</t>
  </si>
  <si>
    <t>※次ページ以降も含め、ガス販売量・空調需要・発電用途需要の数字は東京ガス単体です。</t>
  </si>
  <si>
    <r>
      <t>（百万 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</si>
  <si>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※1995年3月より年間ガス消費量</t>
    </r>
    <r>
      <rPr>
        <sz val="11"/>
        <rFont val="ＭＳ Ｐゴシック"/>
        <family val="3"/>
      </rPr>
      <t>200万㎥以上の需要家が大口需要として自由化されました。</t>
    </r>
  </si>
  <si>
    <t>　　さらに1999年11月より100万㎥以上、2004年4月より50万㎥以上、2007年4月より10万㎥以上に対象が拡大されました。</t>
  </si>
  <si>
    <t>ＲＯＥ（自己資本利益率）(％）</t>
  </si>
  <si>
    <t>DOE（自己資本配当率）（％）</t>
  </si>
  <si>
    <t>ＤＯＥ（自己資本配当率）（％）</t>
  </si>
  <si>
    <t>自社株取得額（百万円）</t>
  </si>
  <si>
    <t>○一株当たりｷｬｯｼｭﾌﾛｰ＝（当期純利益＋減価償却費＋長期前払費用償却費）÷期中平均株式総数</t>
  </si>
  <si>
    <t>○ｎ年度総分配性向＝((ｎ年度年間配当金総額)＋(ｎ＋1年度自社株取得額))÷(ｎ年度連結当期純利益)</t>
  </si>
  <si>
    <r>
      <t>○配当性向＝1株当たり配当金支払額÷</t>
    </r>
    <r>
      <rPr>
        <sz val="11"/>
        <rFont val="ＭＳ Ｐゴシック"/>
        <family val="3"/>
      </rPr>
      <t>1株当たり</t>
    </r>
    <r>
      <rPr>
        <sz val="11"/>
        <rFont val="ＭＳ Ｐゴシック"/>
        <family val="3"/>
      </rPr>
      <t>当期純利益×</t>
    </r>
    <r>
      <rPr>
        <sz val="11"/>
        <rFont val="ＭＳ Ｐゴシック"/>
        <family val="3"/>
      </rPr>
      <t>100</t>
    </r>
  </si>
  <si>
    <t>○ＤＯＥ（自己資本配当率）＝年間配当金÷自己資本（期中平均）×100</t>
  </si>
  <si>
    <t>１年以内に期限到来の固定負債</t>
  </si>
  <si>
    <t>負債、少数株主持分および純資産合計</t>
  </si>
  <si>
    <t>環境整備費</t>
  </si>
  <si>
    <t>長期前払費用償却費</t>
  </si>
  <si>
    <t>売上債権の減少（増加）</t>
  </si>
  <si>
    <t>たな卸資産の減少（増加）</t>
  </si>
  <si>
    <t>租税課金/事業税等</t>
  </si>
  <si>
    <t>（株）ティージー情報ネットワーク</t>
  </si>
  <si>
    <t>不動産管理･賃貸･損害保険代理業など</t>
  </si>
  <si>
    <t>産業ガス、化成品の販売、LNG冷熱利用技術の開発</t>
  </si>
  <si>
    <t>情報機器、ガス機器、事務機器の</t>
  </si>
  <si>
    <t>つくば市・つくばみらい市における都市ガス供給</t>
  </si>
  <si>
    <t>家庭用</t>
  </si>
  <si>
    <t>業務用</t>
  </si>
  <si>
    <t>　うち公用及び医療用</t>
  </si>
  <si>
    <t>※ストック量は、冷房設備能力ベース（設備容量）</t>
  </si>
  <si>
    <t>-</t>
  </si>
  <si>
    <t>○インタレスト・カバレッジ・レシオ＝営業キャッシュフロー÷利払い額</t>
  </si>
  <si>
    <t>EPS（潜在株式調整後1株当たり当期純利益）</t>
  </si>
  <si>
    <t>リース債権及びリース資産</t>
  </si>
  <si>
    <t>-</t>
  </si>
  <si>
    <t>-</t>
  </si>
  <si>
    <t>(株)ニジオ</t>
  </si>
  <si>
    <t>天然ガス・電力の調達・販売</t>
  </si>
  <si>
    <t>ガス販売量（実績と見通し）（連結） (百万㎥）</t>
  </si>
  <si>
    <t>ガス販売量（実績と見通し）（個別） (百万㎥）</t>
  </si>
  <si>
    <r>
      <t xml:space="preserve">    なお、</t>
    </r>
    <r>
      <rPr>
        <sz val="11"/>
        <rFont val="ＭＳ Ｐゴシック"/>
        <family val="3"/>
      </rPr>
      <t>2009年3月期の実績と</t>
    </r>
    <r>
      <rPr>
        <sz val="11"/>
        <rFont val="ＭＳ Ｐゴシック"/>
        <family val="3"/>
      </rPr>
      <t>2010年3月期</t>
    </r>
    <r>
      <rPr>
        <sz val="11"/>
        <rFont val="ＭＳ Ｐゴシック"/>
        <family val="3"/>
      </rPr>
      <t>以降の見通しは、現行の基準（年間ガス消費量10万m</t>
    </r>
    <r>
      <rPr>
        <vertAlign val="superscript"/>
        <sz val="10"/>
        <rFont val="ＭＳ Ｐゴシック"/>
        <family val="3"/>
      </rPr>
      <t>3以上</t>
    </r>
    <r>
      <rPr>
        <sz val="11"/>
        <rFont val="ＭＳ Ｐゴシック"/>
        <family val="3"/>
      </rPr>
      <t>）に基づいて想定したものです。</t>
    </r>
  </si>
  <si>
    <t>※コージェネレーションストック量については、2009年分より産業用・民生用の内訳を一部見直しています（産業用⇒民生用に用途変更）。</t>
  </si>
  <si>
    <t>個別</t>
  </si>
  <si>
    <t>その他の投資</t>
  </si>
  <si>
    <t>その他の固定負債</t>
  </si>
  <si>
    <t>その他の流動負債</t>
  </si>
  <si>
    <t>個別貸借対照表（10年分）</t>
  </si>
  <si>
    <t>個別損益計算書（10年分）</t>
  </si>
  <si>
    <t>個別営業費明細表（10年分）</t>
  </si>
  <si>
    <t>（株）東京ガス横須賀パワー</t>
  </si>
  <si>
    <t>東京電力（株）への電力卸供給</t>
  </si>
  <si>
    <t>ＬＮＧ受入量</t>
  </si>
  <si>
    <t>研究開発関連</t>
  </si>
  <si>
    <t>【目次】</t>
  </si>
  <si>
    <t>設備投資・減価償却費</t>
  </si>
  <si>
    <t>Ｐ２６</t>
  </si>
  <si>
    <t>連結貸借対照表</t>
  </si>
  <si>
    <t>連結キャッシュフロー計算書</t>
  </si>
  <si>
    <t>個別貸借対照表</t>
  </si>
  <si>
    <t>連結子会社</t>
  </si>
  <si>
    <t>業種別ガス販売量</t>
  </si>
  <si>
    <t>財務データ：セグメント情報</t>
  </si>
  <si>
    <t>財務データ：収益性・成長性</t>
  </si>
  <si>
    <t>財務データ：効率性・安全性</t>
  </si>
  <si>
    <t>財務データ：投資指標</t>
  </si>
  <si>
    <t>休止設備</t>
  </si>
  <si>
    <t>関係会社長期貸付金</t>
  </si>
  <si>
    <t>建設仮勘定ほか</t>
  </si>
  <si>
    <t>その他</t>
  </si>
  <si>
    <t>少数株主からの払込による収入</t>
  </si>
  <si>
    <t>その他流動資産</t>
  </si>
  <si>
    <t>　繰延ヘッジ損益</t>
  </si>
  <si>
    <t xml:space="preserve">  為替換算調整勘定</t>
  </si>
  <si>
    <t>(百万円）</t>
  </si>
  <si>
    <t>お客さま件数（連結・千件）</t>
  </si>
  <si>
    <t>お客さま件数（個別・千件）</t>
  </si>
  <si>
    <t>ロシア</t>
  </si>
  <si>
    <t>ガス販売量</t>
  </si>
  <si>
    <t xml:space="preserve"> うち公用及び医療用</t>
  </si>
  <si>
    <t>　　その他利益剰余金</t>
  </si>
  <si>
    <t>連結損益計算書・包括利益計算書</t>
  </si>
  <si>
    <t>個別損益計算書・営業費明細</t>
  </si>
  <si>
    <r>
      <t>※連結子会社は、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社。（20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年3月末時点）</t>
    </r>
  </si>
  <si>
    <t>都市ガス</t>
  </si>
  <si>
    <t>器具及びガス工事</t>
  </si>
  <si>
    <t>その他エネルギー</t>
  </si>
  <si>
    <t>調整額</t>
  </si>
  <si>
    <r>
      <t>発行済株式総数(普通株式)</t>
    </r>
    <r>
      <rPr>
        <sz val="11"/>
        <rFont val="ＭＳ Ｐゴシック"/>
        <family val="3"/>
      </rPr>
      <t>(千株)</t>
    </r>
  </si>
  <si>
    <t>少数株主損益調整前当期純利益</t>
  </si>
  <si>
    <t>その他の包括利益</t>
  </si>
  <si>
    <t>その他有価証券評価差額金</t>
  </si>
  <si>
    <t>繰延ヘッジ損益</t>
  </si>
  <si>
    <t>為替換算調整勘定</t>
  </si>
  <si>
    <t>持分法適用会社に対する持分相当額</t>
  </si>
  <si>
    <t>その他の包括利益合計</t>
  </si>
  <si>
    <t>包括利益</t>
  </si>
  <si>
    <t>親会社株主に係る包括利益</t>
  </si>
  <si>
    <t>少数株主に係る包括利益</t>
  </si>
  <si>
    <t>（内訳）</t>
  </si>
  <si>
    <t>社債償還損</t>
  </si>
  <si>
    <t>（株）扇島パワー</t>
  </si>
  <si>
    <t>東京ガスリース（株）</t>
  </si>
  <si>
    <t>電力の発電、供給</t>
  </si>
  <si>
    <t xml:space="preserve"> 一般工業用</t>
  </si>
  <si>
    <t xml:space="preserve"> 発電専用</t>
  </si>
  <si>
    <t>家庭用燃料電池販売実績</t>
  </si>
  <si>
    <t>　新築</t>
  </si>
  <si>
    <t>　既築</t>
  </si>
  <si>
    <r>
      <t xml:space="preserve"> </t>
    </r>
    <r>
      <rPr>
        <sz val="11"/>
        <rFont val="ＭＳ Ｐゴシック"/>
        <family val="3"/>
      </rPr>
      <t xml:space="preserve"> 合計</t>
    </r>
  </si>
  <si>
    <t>不動産部門</t>
  </si>
  <si>
    <t xml:space="preserve"> うち電力</t>
  </si>
  <si>
    <t>ご参考（経済フレーム）</t>
  </si>
  <si>
    <t>対ドル為替レート（\/$）</t>
  </si>
  <si>
    <r>
      <t>原油価格（$</t>
    </r>
    <r>
      <rPr>
        <sz val="11"/>
        <rFont val="ＭＳ Ｐゴシック"/>
        <family val="3"/>
      </rPr>
      <t>/bbl）</t>
    </r>
  </si>
  <si>
    <r>
      <t>T</t>
    </r>
    <r>
      <rPr>
        <sz val="11"/>
        <rFont val="ＭＳ Ｐゴシック"/>
        <family val="3"/>
      </rPr>
      <t>EP（億円）</t>
    </r>
  </si>
  <si>
    <r>
      <t>W</t>
    </r>
    <r>
      <rPr>
        <sz val="11"/>
        <rFont val="ＭＳ Ｐゴシック"/>
        <family val="3"/>
      </rPr>
      <t>ACC（％）</t>
    </r>
  </si>
  <si>
    <t>ご参考</t>
  </si>
  <si>
    <t>期末株価（円）</t>
  </si>
  <si>
    <t>日経平均株価（円）</t>
  </si>
  <si>
    <r>
      <t>※連結子会社は、</t>
    </r>
    <r>
      <rPr>
        <sz val="11"/>
        <rFont val="ＭＳ Ｐゴシック"/>
        <family val="3"/>
      </rPr>
      <t>66</t>
    </r>
    <r>
      <rPr>
        <sz val="11"/>
        <rFont val="ＭＳ Ｐゴシック"/>
        <family val="3"/>
      </rPr>
      <t>社。（20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年3月末現在）</t>
    </r>
  </si>
  <si>
    <t>包括利益計算書（3年分）</t>
  </si>
  <si>
    <t>連結ｷｬｯｼｭﾌﾛｰ計算書</t>
  </si>
  <si>
    <t>スライドタイムラグ</t>
  </si>
  <si>
    <t>年金数理差異償却額*</t>
  </si>
  <si>
    <t>*前期の運用に基づく償却額（実額）</t>
  </si>
  <si>
    <t>（億円）</t>
  </si>
  <si>
    <t>ＬＮＧ、ＬＰＧの輸送および船舶の賃貸</t>
  </si>
  <si>
    <r>
      <t>※</t>
    </r>
    <r>
      <rPr>
        <sz val="11"/>
        <rFont val="ＭＳ Ｐゴシック"/>
        <family val="3"/>
      </rPr>
      <t>連結子会社は66</t>
    </r>
    <r>
      <rPr>
        <sz val="11"/>
        <rFont val="ＭＳ Ｐゴシック"/>
        <family val="3"/>
      </rPr>
      <t>社（</t>
    </r>
    <r>
      <rPr>
        <sz val="11"/>
        <rFont val="ＭＳ Ｐゴシック"/>
        <family val="3"/>
      </rPr>
      <t>2012年3月末時点</t>
    </r>
    <r>
      <rPr>
        <sz val="11"/>
        <rFont val="ＭＳ Ｐゴシック"/>
        <family val="3"/>
      </rPr>
      <t>）</t>
    </r>
  </si>
  <si>
    <t>Ｐ１０</t>
  </si>
  <si>
    <t>Ｐ１３</t>
  </si>
  <si>
    <t>Ｐ１４</t>
  </si>
  <si>
    <t>Ｐ１８</t>
  </si>
  <si>
    <t>空調・コジェネ用途需要・家庭用燃料電池の動向</t>
  </si>
  <si>
    <t>Ｐ２０</t>
  </si>
  <si>
    <t>Ｐ２２</t>
  </si>
  <si>
    <t>Ｐ２４</t>
  </si>
  <si>
    <t>Ｐ２８</t>
  </si>
  <si>
    <t>Ｐ３０</t>
  </si>
  <si>
    <t>Ｐ３２</t>
  </si>
  <si>
    <t>Ｐ３４</t>
  </si>
  <si>
    <t>Ｐ３６</t>
  </si>
  <si>
    <t>Ｐ３８</t>
  </si>
  <si>
    <t>Ｐ４０</t>
  </si>
  <si>
    <t>Ｐ４５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</si>
</sst>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_ ;[Red]\-0\ "/>
    <numFmt numFmtId="180" formatCode="0_);[Red]\(0\)"/>
    <numFmt numFmtId="181" formatCode="#,##0;&quot;△ &quot;#,##0"/>
    <numFmt numFmtId="182" formatCode="0;&quot;△ &quot;0"/>
    <numFmt numFmtId="183" formatCode="0.00_);[Red]\(0.00\)"/>
    <numFmt numFmtId="184" formatCode="#,##0.00_);[Red]\(#,##0.00\)"/>
    <numFmt numFmtId="185" formatCode="0.00_ "/>
    <numFmt numFmtId="186" formatCode="#,##0.00_ "/>
    <numFmt numFmtId="187" formatCode="#,##0_ ;[Red]\-#,##0\ "/>
    <numFmt numFmtId="188" formatCode="#,##0_);[Red]\(#,##0\)"/>
    <numFmt numFmtId="189" formatCode="#,##0_);\(#,##0\)"/>
    <numFmt numFmtId="190" formatCode="#,##0.0;[Red]\-#,##0.0"/>
    <numFmt numFmtId="191" formatCode="#,##0.00_ ;[Red]\-#,##0.00\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_ "/>
    <numFmt numFmtId="198" formatCode="0.00000_ "/>
    <numFmt numFmtId="199" formatCode="0.0000_ "/>
    <numFmt numFmtId="200" formatCode="0.000_ "/>
    <numFmt numFmtId="201" formatCode="0.0000000_ "/>
    <numFmt numFmtId="202" formatCode="0.0000000000_ "/>
    <numFmt numFmtId="203" formatCode="0.000000000_ "/>
    <numFmt numFmtId="204" formatCode="0.00000000_ "/>
    <numFmt numFmtId="205" formatCode="#,##0.000_);[Red]\(#,##0.000\)"/>
    <numFmt numFmtId="206" formatCode="#,##0.0_);[Red]\(#,##0.0\)"/>
    <numFmt numFmtId="207" formatCode="#,##0.000;[Red]\-#,##0.000"/>
    <numFmt numFmtId="208" formatCode="General&quot;ヶ月&quot;"/>
    <numFmt numFmtId="209" formatCode="&quot;$&quot;#,##0_);[Red]\(&quot;$&quot;#,##0\)"/>
    <numFmt numFmtId="210" formatCode="&quot;$&quot;#,##0.00_);[Red]\(&quot;$&quot;#,##0.00\)"/>
    <numFmt numFmtId="211" formatCode="#,##0.00&quot; F&quot;_);\(#,##0.00&quot; F&quot;\)"/>
    <numFmt numFmtId="212" formatCode="#,##0.00&quot;｣&quot;_);[Red]\(#,##0.00&quot;｣&quot;\)"/>
    <numFmt numFmtId="213" formatCode="#,##0.0;\-#,##0.0"/>
    <numFmt numFmtId="214" formatCode="0;_ࠀ"/>
    <numFmt numFmtId="215" formatCode="0;_䀀"/>
    <numFmt numFmtId="216" formatCode="0.0;_䀀"/>
    <numFmt numFmtId="217" formatCode="0.00;_䀀"/>
    <numFmt numFmtId="218" formatCode="0.0_);[Red]\(0.0\)"/>
    <numFmt numFmtId="219" formatCode="0.000%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明朝"/>
      <family val="1"/>
    </font>
    <font>
      <sz val="9"/>
      <color indexed="27"/>
      <name val="明朝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ＭＳ 明朝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明朝"/>
      <family val="1"/>
    </font>
    <font>
      <sz val="12"/>
      <name val="Osaka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mediumGray">
        <fgColor indexed="8"/>
        <bgColor indexed="37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4" fillId="0" borderId="0" applyBorder="0">
      <alignment/>
      <protection/>
    </xf>
    <xf numFmtId="0" fontId="6" fillId="0" borderId="0" applyNumberFormat="0" applyFill="0" applyBorder="0" applyAlignment="0">
      <protection/>
    </xf>
    <xf numFmtId="4" fontId="15" fillId="2" borderId="0" applyNumberFormat="0" applyBorder="0" applyAlignment="0" applyProtection="0"/>
    <xf numFmtId="208" fontId="6" fillId="0" borderId="0" applyFill="0" applyBorder="0" applyAlignment="0"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1" fontId="19" fillId="0" borderId="0">
      <alignment/>
      <protection/>
    </xf>
    <xf numFmtId="0" fontId="20" fillId="0" borderId="0">
      <alignment/>
      <protection/>
    </xf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180" fontId="25" fillId="0" borderId="0" applyFill="0" applyBorder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3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8" fontId="26" fillId="0" borderId="0" applyFill="0" applyBorder="0" applyProtection="0">
      <alignment/>
    </xf>
    <xf numFmtId="0" fontId="0" fillId="0" borderId="0">
      <alignment/>
      <protection/>
    </xf>
    <xf numFmtId="212" fontId="19" fillId="0" borderId="0" applyFill="0" applyBorder="0" applyProtection="0">
      <alignment vertical="center"/>
    </xf>
    <xf numFmtId="212" fontId="19" fillId="0" borderId="0">
      <alignment vertical="center"/>
      <protection locked="0"/>
    </xf>
    <xf numFmtId="212" fontId="19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7" fillId="0" borderId="0">
      <alignment/>
      <protection/>
    </xf>
    <xf numFmtId="39" fontId="26" fillId="0" borderId="0" applyProtection="0">
      <alignment/>
    </xf>
    <xf numFmtId="213" fontId="26" fillId="0" borderId="0" applyFill="0" applyBorder="0" applyProtection="0">
      <alignment/>
    </xf>
  </cellStyleXfs>
  <cellXfs count="473">
    <xf numFmtId="0" fontId="0" fillId="0" borderId="0" xfId="0" applyAlignment="1">
      <alignment/>
    </xf>
    <xf numFmtId="0" fontId="0" fillId="0" borderId="4" xfId="0" applyBorder="1" applyAlignment="1">
      <alignment/>
    </xf>
    <xf numFmtId="38" fontId="0" fillId="0" borderId="4" xfId="4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right"/>
    </xf>
    <xf numFmtId="38" fontId="0" fillId="0" borderId="0" xfId="4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38" fontId="0" fillId="0" borderId="4" xfId="4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4" xfId="0" applyNumberForma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7" xfId="0" applyFont="1" applyBorder="1" applyAlignment="1">
      <alignment horizontal="left" indent="2"/>
    </xf>
    <xf numFmtId="0" fontId="6" fillId="0" borderId="11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4" fillId="0" borderId="7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7" xfId="0" applyFont="1" applyBorder="1" applyAlignment="1">
      <alignment horizontal="left" wrapText="1" indent="1"/>
    </xf>
    <xf numFmtId="0" fontId="7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38" fontId="0" fillId="0" borderId="0" xfId="41" applyFont="1" applyFill="1" applyBorder="1" applyAlignment="1">
      <alignment/>
    </xf>
    <xf numFmtId="38" fontId="0" fillId="0" borderId="4" xfId="41" applyFont="1" applyFill="1" applyBorder="1" applyAlignment="1">
      <alignment/>
    </xf>
    <xf numFmtId="38" fontId="0" fillId="0" borderId="0" xfId="41" applyFont="1" applyBorder="1" applyAlignment="1">
      <alignment/>
    </xf>
    <xf numFmtId="38" fontId="0" fillId="0" borderId="4" xfId="41" applyFont="1" applyFill="1" applyBorder="1" applyAlignment="1">
      <alignment/>
    </xf>
    <xf numFmtId="38" fontId="0" fillId="0" borderId="4" xfId="41" applyFont="1" applyBorder="1" applyAlignment="1">
      <alignment horizontal="left"/>
    </xf>
    <xf numFmtId="183" fontId="0" fillId="0" borderId="0" xfId="0" applyNumberFormat="1" applyBorder="1" applyAlignment="1">
      <alignment/>
    </xf>
    <xf numFmtId="38" fontId="0" fillId="3" borderId="4" xfId="41" applyFill="1" applyBorder="1" applyAlignment="1">
      <alignment/>
    </xf>
    <xf numFmtId="38" fontId="0" fillId="3" borderId="4" xfId="0" applyNumberFormat="1" applyFill="1" applyBorder="1" applyAlignment="1">
      <alignment horizontal="right"/>
    </xf>
    <xf numFmtId="185" fontId="0" fillId="3" borderId="4" xfId="0" applyNumberFormat="1" applyFill="1" applyBorder="1" applyAlignment="1">
      <alignment/>
    </xf>
    <xf numFmtId="38" fontId="2" fillId="0" borderId="0" xfId="41" applyFont="1" applyAlignment="1">
      <alignment/>
    </xf>
    <xf numFmtId="38" fontId="2" fillId="0" borderId="4" xfId="41" applyFont="1" applyBorder="1" applyAlignment="1">
      <alignment/>
    </xf>
    <xf numFmtId="38" fontId="6" fillId="0" borderId="4" xfId="41" applyFont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180" fontId="2" fillId="3" borderId="4" xfId="41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right"/>
    </xf>
    <xf numFmtId="38" fontId="0" fillId="3" borderId="4" xfId="41" applyFont="1" applyFill="1" applyBorder="1" applyAlignment="1">
      <alignment/>
    </xf>
    <xf numFmtId="185" fontId="0" fillId="0" borderId="4" xfId="0" applyNumberFormat="1" applyFill="1" applyBorder="1" applyAlignment="1">
      <alignment/>
    </xf>
    <xf numFmtId="18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85" fontId="0" fillId="0" borderId="4" xfId="0" applyNumberFormat="1" applyFont="1" applyFill="1" applyBorder="1" applyAlignment="1">
      <alignment/>
    </xf>
    <xf numFmtId="40" fontId="0" fillId="0" borderId="4" xfId="41" applyNumberFormat="1" applyFont="1" applyFill="1" applyBorder="1" applyAlignment="1">
      <alignment vertical="center"/>
    </xf>
    <xf numFmtId="184" fontId="0" fillId="0" borderId="4" xfId="41" applyNumberFormat="1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" borderId="9" xfId="0" applyFont="1" applyFill="1" applyBorder="1" applyAlignment="1">
      <alignment horizontal="right"/>
    </xf>
    <xf numFmtId="179" fontId="2" fillId="0" borderId="4" xfId="41" applyNumberFormat="1" applyFont="1" applyBorder="1" applyAlignment="1">
      <alignment horizontal="right"/>
    </xf>
    <xf numFmtId="179" fontId="2" fillId="3" borderId="4" xfId="41" applyNumberFormat="1" applyFont="1" applyFill="1" applyBorder="1" applyAlignment="1">
      <alignment horizontal="right"/>
    </xf>
    <xf numFmtId="180" fontId="2" fillId="0" borderId="4" xfId="41" applyNumberFormat="1" applyFont="1" applyFill="1" applyBorder="1" applyAlignment="1">
      <alignment horizontal="right" vertical="center"/>
    </xf>
    <xf numFmtId="179" fontId="2" fillId="0" borderId="4" xfId="41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38" fontId="0" fillId="0" borderId="4" xfId="0" applyNumberForma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8" fontId="6" fillId="0" borderId="12" xfId="41" applyFont="1" applyFill="1" applyBorder="1" applyAlignment="1">
      <alignment vertical="center"/>
    </xf>
    <xf numFmtId="38" fontId="6" fillId="3" borderId="4" xfId="4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38" fontId="0" fillId="0" borderId="4" xfId="41" applyFont="1" applyFill="1" applyBorder="1" applyAlignment="1">
      <alignment/>
    </xf>
    <xf numFmtId="38" fontId="0" fillId="3" borderId="4" xfId="4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left"/>
    </xf>
    <xf numFmtId="38" fontId="0" fillId="0" borderId="4" xfId="41" applyFont="1" applyFill="1" applyBorder="1" applyAlignment="1">
      <alignment horizontal="right"/>
    </xf>
    <xf numFmtId="38" fontId="0" fillId="3" borderId="4" xfId="41" applyFont="1" applyFill="1" applyBorder="1" applyAlignment="1">
      <alignment horizontal="right"/>
    </xf>
    <xf numFmtId="178" fontId="0" fillId="0" borderId="4" xfId="41" applyNumberFormat="1" applyFont="1" applyFill="1" applyBorder="1" applyAlignment="1">
      <alignment/>
    </xf>
    <xf numFmtId="178" fontId="0" fillId="3" borderId="4" xfId="41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8" fontId="0" fillId="0" borderId="0" xfId="41" applyNumberFormat="1" applyFont="1" applyFill="1" applyBorder="1" applyAlignment="1">
      <alignment/>
    </xf>
    <xf numFmtId="38" fontId="0" fillId="0" borderId="0" xfId="41" applyFont="1" applyFill="1" applyBorder="1" applyAlignment="1">
      <alignment/>
    </xf>
    <xf numFmtId="38" fontId="0" fillId="0" borderId="0" xfId="41" applyFont="1" applyFill="1" applyAlignment="1">
      <alignment/>
    </xf>
    <xf numFmtId="38" fontId="0" fillId="0" borderId="0" xfId="41" applyFont="1" applyFill="1" applyAlignment="1">
      <alignment horizontal="right"/>
    </xf>
    <xf numFmtId="38" fontId="0" fillId="0" borderId="4" xfId="41" applyFont="1" applyBorder="1" applyAlignment="1">
      <alignment/>
    </xf>
    <xf numFmtId="186" fontId="0" fillId="0" borderId="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5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3" borderId="9" xfId="0" applyNumberFormat="1" applyFont="1" applyFill="1" applyBorder="1" applyAlignment="1">
      <alignment/>
    </xf>
    <xf numFmtId="176" fontId="0" fillId="0" borderId="6" xfId="41" applyNumberFormat="1" applyFont="1" applyBorder="1" applyAlignment="1">
      <alignment/>
    </xf>
    <xf numFmtId="176" fontId="0" fillId="0" borderId="11" xfId="41" applyNumberFormat="1" applyFont="1" applyBorder="1" applyAlignment="1">
      <alignment/>
    </xf>
    <xf numFmtId="176" fontId="0" fillId="0" borderId="7" xfId="41" applyNumberFormat="1" applyFont="1" applyBorder="1" applyAlignment="1">
      <alignment/>
    </xf>
    <xf numFmtId="176" fontId="0" fillId="0" borderId="7" xfId="41" applyNumberFormat="1" applyFont="1" applyFill="1" applyBorder="1" applyAlignment="1">
      <alignment/>
    </xf>
    <xf numFmtId="176" fontId="0" fillId="3" borderId="7" xfId="41" applyNumberFormat="1" applyFont="1" applyFill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41" applyNumberFormat="1" applyFont="1" applyBorder="1" applyAlignment="1">
      <alignment/>
    </xf>
    <xf numFmtId="176" fontId="0" fillId="0" borderId="9" xfId="41" applyNumberFormat="1" applyFont="1" applyFill="1" applyBorder="1" applyAlignment="1">
      <alignment/>
    </xf>
    <xf numFmtId="176" fontId="0" fillId="3" borderId="9" xfId="41" applyNumberFormat="1" applyFont="1" applyFill="1" applyBorder="1" applyAlignment="1">
      <alignment/>
    </xf>
    <xf numFmtId="0" fontId="0" fillId="0" borderId="7" xfId="0" applyFont="1" applyBorder="1" applyAlignment="1">
      <alignment horizontal="left" indent="1"/>
    </xf>
    <xf numFmtId="176" fontId="0" fillId="0" borderId="8" xfId="41" applyNumberFormat="1" applyFont="1" applyBorder="1" applyAlignment="1">
      <alignment/>
    </xf>
    <xf numFmtId="0" fontId="0" fillId="0" borderId="11" xfId="0" applyFont="1" applyBorder="1" applyAlignment="1">
      <alignment horizontal="left" indent="1"/>
    </xf>
    <xf numFmtId="176" fontId="0" fillId="0" borderId="6" xfId="0" applyNumberFormat="1" applyFont="1" applyBorder="1" applyAlignment="1">
      <alignment/>
    </xf>
    <xf numFmtId="176" fontId="0" fillId="0" borderId="11" xfId="41" applyNumberFormat="1" applyFont="1" applyFill="1" applyBorder="1" applyAlignment="1">
      <alignment/>
    </xf>
    <xf numFmtId="176" fontId="0" fillId="3" borderId="11" xfId="41" applyNumberFormat="1" applyFont="1" applyFill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7" xfId="0" applyNumberFormat="1" applyFont="1" applyBorder="1" applyAlignment="1">
      <alignment horizontal="right"/>
    </xf>
    <xf numFmtId="176" fontId="0" fillId="0" borderId="7" xfId="41" applyNumberFormat="1" applyFont="1" applyBorder="1" applyAlignment="1">
      <alignment horizontal="right"/>
    </xf>
    <xf numFmtId="176" fontId="0" fillId="0" borderId="7" xfId="41" applyNumberFormat="1" applyFont="1" applyFill="1" applyBorder="1" applyAlignment="1">
      <alignment horizontal="right"/>
    </xf>
    <xf numFmtId="176" fontId="0" fillId="3" borderId="7" xfId="41" applyNumberFormat="1" applyFont="1" applyFill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3" borderId="7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11" xfId="41" applyNumberFormat="1" applyFont="1" applyBorder="1" applyAlignment="1">
      <alignment horizontal="right"/>
    </xf>
    <xf numFmtId="176" fontId="0" fillId="0" borderId="11" xfId="41" applyNumberFormat="1" applyFont="1" applyFill="1" applyBorder="1" applyAlignment="1">
      <alignment horizontal="right"/>
    </xf>
    <xf numFmtId="176" fontId="0" fillId="3" borderId="11" xfId="41" applyNumberFormat="1" applyFont="1" applyFill="1" applyBorder="1" applyAlignment="1">
      <alignment horizontal="right"/>
    </xf>
    <xf numFmtId="176" fontId="0" fillId="0" borderId="4" xfId="41" applyNumberFormat="1" applyFont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8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176" fontId="0" fillId="0" borderId="8" xfId="41" applyNumberFormat="1" applyFont="1" applyBorder="1" applyAlignment="1">
      <alignment horizontal="right"/>
    </xf>
    <xf numFmtId="176" fontId="0" fillId="0" borderId="5" xfId="41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4" xfId="41" applyNumberFormat="1" applyFont="1" applyFill="1" applyBorder="1" applyAlignment="1">
      <alignment/>
    </xf>
    <xf numFmtId="176" fontId="0" fillId="3" borderId="4" xfId="41" applyNumberFormat="1" applyFont="1" applyFill="1" applyBorder="1" applyAlignment="1">
      <alignment/>
    </xf>
    <xf numFmtId="38" fontId="0" fillId="3" borderId="9" xfId="41" applyFont="1" applyFill="1" applyBorder="1" applyAlignment="1">
      <alignment/>
    </xf>
    <xf numFmtId="38" fontId="0" fillId="0" borderId="9" xfId="41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176" fontId="0" fillId="0" borderId="9" xfId="41" applyNumberFormat="1" applyFont="1" applyFill="1" applyBorder="1" applyAlignment="1">
      <alignment horizontal="right"/>
    </xf>
    <xf numFmtId="176" fontId="0" fillId="3" borderId="9" xfId="41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 indent="2"/>
    </xf>
    <xf numFmtId="38" fontId="6" fillId="0" borderId="4" xfId="41" applyFont="1" applyBorder="1" applyAlignment="1">
      <alignment vertical="center"/>
    </xf>
    <xf numFmtId="178" fontId="0" fillId="3" borderId="4" xfId="38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8" fontId="6" fillId="0" borderId="12" xfId="41" applyFont="1" applyBorder="1" applyAlignment="1">
      <alignment vertical="center"/>
    </xf>
    <xf numFmtId="38" fontId="0" fillId="0" borderId="9" xfId="41" applyFont="1" applyBorder="1" applyAlignment="1">
      <alignment/>
    </xf>
    <xf numFmtId="176" fontId="0" fillId="3" borderId="14" xfId="41" applyNumberFormat="1" applyFont="1" applyFill="1" applyBorder="1" applyAlignment="1">
      <alignment/>
    </xf>
    <xf numFmtId="38" fontId="0" fillId="0" borderId="9" xfId="41" applyFont="1" applyBorder="1" applyAlignment="1">
      <alignment/>
    </xf>
    <xf numFmtId="38" fontId="0" fillId="0" borderId="7" xfId="41" applyFont="1" applyBorder="1" applyAlignment="1">
      <alignment/>
    </xf>
    <xf numFmtId="38" fontId="0" fillId="0" borderId="7" xfId="41" applyFont="1" applyFill="1" applyBorder="1" applyAlignment="1">
      <alignment/>
    </xf>
    <xf numFmtId="38" fontId="0" fillId="3" borderId="7" xfId="41" applyFont="1" applyFill="1" applyBorder="1" applyAlignment="1">
      <alignment/>
    </xf>
    <xf numFmtId="176" fontId="0" fillId="0" borderId="14" xfId="41" applyNumberFormat="1" applyFont="1" applyBorder="1" applyAlignment="1">
      <alignment horizontal="right"/>
    </xf>
    <xf numFmtId="176" fontId="0" fillId="0" borderId="4" xfId="41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76" fontId="0" fillId="0" borderId="9" xfId="0" applyNumberFormat="1" applyFont="1" applyFill="1" applyBorder="1" applyAlignment="1">
      <alignment horizontal="right"/>
    </xf>
    <xf numFmtId="176" fontId="0" fillId="3" borderId="9" xfId="0" applyNumberFormat="1" applyFont="1" applyFill="1" applyBorder="1" applyAlignment="1">
      <alignment horizontal="right"/>
    </xf>
    <xf numFmtId="176" fontId="0" fillId="0" borderId="8" xfId="41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2"/>
    </xf>
    <xf numFmtId="176" fontId="0" fillId="0" borderId="5" xfId="41" applyNumberFormat="1" applyFont="1" applyFill="1" applyBorder="1" applyAlignment="1">
      <alignment/>
    </xf>
    <xf numFmtId="176" fontId="0" fillId="0" borderId="8" xfId="41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6" fontId="0" fillId="0" borderId="6" xfId="41" applyNumberFormat="1" applyFont="1" applyFill="1" applyBorder="1" applyAlignment="1">
      <alignment/>
    </xf>
    <xf numFmtId="176" fontId="0" fillId="0" borderId="4" xfId="41" applyNumberFormat="1" applyFont="1" applyFill="1" applyBorder="1" applyAlignment="1">
      <alignment horizontal="right"/>
    </xf>
    <xf numFmtId="38" fontId="0" fillId="0" borderId="11" xfId="41" applyFont="1" applyBorder="1" applyAlignment="1">
      <alignment/>
    </xf>
    <xf numFmtId="38" fontId="0" fillId="0" borderId="11" xfId="41" applyFont="1" applyFill="1" applyBorder="1" applyAlignment="1">
      <alignment/>
    </xf>
    <xf numFmtId="38" fontId="0" fillId="0" borderId="15" xfId="41" applyFont="1" applyBorder="1" applyAlignment="1">
      <alignment/>
    </xf>
    <xf numFmtId="38" fontId="0" fillId="0" borderId="15" xfId="41" applyFont="1" applyFill="1" applyBorder="1" applyAlignment="1">
      <alignment/>
    </xf>
    <xf numFmtId="176" fontId="0" fillId="0" borderId="15" xfId="41" applyNumberFormat="1" applyFont="1" applyBorder="1" applyAlignment="1">
      <alignment/>
    </xf>
    <xf numFmtId="176" fontId="0" fillId="0" borderId="15" xfId="41" applyNumberFormat="1" applyFont="1" applyFill="1" applyBorder="1" applyAlignment="1">
      <alignment/>
    </xf>
    <xf numFmtId="176" fontId="0" fillId="0" borderId="16" xfId="41" applyNumberFormat="1" applyFont="1" applyBorder="1" applyAlignment="1">
      <alignment/>
    </xf>
    <xf numFmtId="176" fontId="0" fillId="0" borderId="16" xfId="41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8" fontId="0" fillId="0" borderId="7" xfId="41" applyFont="1" applyBorder="1" applyAlignment="1">
      <alignment/>
    </xf>
    <xf numFmtId="38" fontId="0" fillId="0" borderId="14" xfId="41" applyFont="1" applyBorder="1" applyAlignment="1">
      <alignment/>
    </xf>
    <xf numFmtId="38" fontId="0" fillId="3" borderId="7" xfId="41" applyFont="1" applyFill="1" applyBorder="1" applyAlignment="1">
      <alignment/>
    </xf>
    <xf numFmtId="38" fontId="0" fillId="0" borderId="4" xfId="4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38" fontId="0" fillId="0" borderId="0" xfId="41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178" fontId="0" fillId="3" borderId="4" xfId="0" applyNumberFormat="1" applyFont="1" applyFill="1" applyBorder="1" applyAlignment="1" applyProtection="1">
      <alignment vertical="center"/>
      <protection/>
    </xf>
    <xf numFmtId="0" fontId="0" fillId="0" borderId="4" xfId="46" applyFont="1" applyFill="1" applyBorder="1">
      <alignment/>
      <protection/>
    </xf>
    <xf numFmtId="40" fontId="0" fillId="0" borderId="4" xfId="41" applyNumberFormat="1" applyFont="1" applyFill="1" applyBorder="1" applyAlignment="1">
      <alignment horizontal="right"/>
    </xf>
    <xf numFmtId="38" fontId="0" fillId="0" borderId="0" xfId="41" applyFont="1" applyAlignment="1">
      <alignment horizontal="right"/>
    </xf>
    <xf numFmtId="40" fontId="0" fillId="0" borderId="4" xfId="41" applyNumberFormat="1" applyFont="1" applyBorder="1" applyAlignment="1">
      <alignment/>
    </xf>
    <xf numFmtId="40" fontId="0" fillId="0" borderId="4" xfId="41" applyNumberFormat="1" applyFont="1" applyBorder="1" applyAlignment="1">
      <alignment vertical="center"/>
    </xf>
    <xf numFmtId="40" fontId="0" fillId="3" borderId="4" xfId="41" applyNumberFormat="1" applyFont="1" applyFill="1" applyBorder="1" applyAlignment="1">
      <alignment vertical="center"/>
    </xf>
    <xf numFmtId="40" fontId="0" fillId="0" borderId="0" xfId="41" applyNumberFormat="1" applyFont="1" applyAlignment="1">
      <alignment/>
    </xf>
    <xf numFmtId="40" fontId="0" fillId="0" borderId="0" xfId="41" applyNumberFormat="1" applyFont="1" applyFill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2" xfId="0" applyFont="1" applyBorder="1" applyAlignment="1">
      <alignment/>
    </xf>
    <xf numFmtId="176" fontId="0" fillId="0" borderId="10" xfId="41" applyNumberFormat="1" applyFont="1" applyFill="1" applyBorder="1" applyAlignment="1">
      <alignment/>
    </xf>
    <xf numFmtId="176" fontId="0" fillId="3" borderId="10" xfId="41" applyNumberFormat="1" applyFont="1" applyFill="1" applyBorder="1" applyAlignment="1">
      <alignment/>
    </xf>
    <xf numFmtId="38" fontId="0" fillId="0" borderId="10" xfId="41" applyFont="1" applyBorder="1" applyAlignment="1">
      <alignment/>
    </xf>
    <xf numFmtId="176" fontId="0" fillId="0" borderId="14" xfId="41" applyNumberFormat="1" applyFont="1" applyFill="1" applyBorder="1" applyAlignment="1">
      <alignment/>
    </xf>
    <xf numFmtId="176" fontId="0" fillId="0" borderId="15" xfId="41" applyNumberFormat="1" applyFont="1" applyFill="1" applyBorder="1" applyAlignment="1">
      <alignment/>
    </xf>
    <xf numFmtId="176" fontId="0" fillId="3" borderId="15" xfId="41" applyNumberFormat="1" applyFont="1" applyFill="1" applyBorder="1" applyAlignment="1">
      <alignment/>
    </xf>
    <xf numFmtId="38" fontId="0" fillId="0" borderId="15" xfId="41" applyFont="1" applyBorder="1" applyAlignment="1">
      <alignment/>
    </xf>
    <xf numFmtId="0" fontId="0" fillId="0" borderId="7" xfId="0" applyFont="1" applyBorder="1" applyAlignment="1">
      <alignment/>
    </xf>
    <xf numFmtId="38" fontId="0" fillId="0" borderId="11" xfId="41" applyFont="1" applyBorder="1" applyAlignment="1">
      <alignment/>
    </xf>
    <xf numFmtId="176" fontId="0" fillId="0" borderId="15" xfId="41" applyNumberFormat="1" applyFont="1" applyFill="1" applyBorder="1" applyAlignment="1">
      <alignment horizontal="right"/>
    </xf>
    <xf numFmtId="176" fontId="0" fillId="3" borderId="15" xfId="41" applyNumberFormat="1" applyFont="1" applyFill="1" applyBorder="1" applyAlignment="1">
      <alignment horizontal="right"/>
    </xf>
    <xf numFmtId="191" fontId="0" fillId="0" borderId="4" xfId="41" applyNumberFormat="1" applyFont="1" applyFill="1" applyBorder="1" applyAlignment="1">
      <alignment horizontal="right"/>
    </xf>
    <xf numFmtId="185" fontId="0" fillId="0" borderId="4" xfId="38" applyNumberFormat="1" applyFont="1" applyFill="1" applyBorder="1" applyAlignment="1">
      <alignment horizontal="right"/>
    </xf>
    <xf numFmtId="191" fontId="0" fillId="0" borderId="4" xfId="41" applyNumberFormat="1" applyFont="1" applyFill="1" applyBorder="1" applyAlignment="1">
      <alignment/>
    </xf>
    <xf numFmtId="40" fontId="0" fillId="0" borderId="4" xfId="41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88" fontId="0" fillId="0" borderId="4" xfId="0" applyNumberFormat="1" applyFont="1" applyFill="1" applyBorder="1" applyAlignment="1">
      <alignment/>
    </xf>
    <xf numFmtId="188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184" fontId="0" fillId="0" borderId="4" xfId="0" applyNumberFormat="1" applyFont="1" applyFill="1" applyBorder="1" applyAlignment="1">
      <alignment horizontal="right"/>
    </xf>
    <xf numFmtId="185" fontId="0" fillId="3" borderId="4" xfId="0" applyNumberFormat="1" applyFont="1" applyFill="1" applyBorder="1" applyAlignment="1">
      <alignment/>
    </xf>
    <xf numFmtId="185" fontId="0" fillId="0" borderId="7" xfId="0" applyNumberFormat="1" applyFont="1" applyFill="1" applyBorder="1" applyAlignment="1">
      <alignment/>
    </xf>
    <xf numFmtId="185" fontId="0" fillId="3" borderId="7" xfId="0" applyNumberFormat="1" applyFont="1" applyFill="1" applyBorder="1" applyAlignment="1">
      <alignment/>
    </xf>
    <xf numFmtId="185" fontId="0" fillId="0" borderId="4" xfId="0" applyNumberFormat="1" applyFont="1" applyFill="1" applyBorder="1" applyAlignment="1">
      <alignment horizontal="right"/>
    </xf>
    <xf numFmtId="185" fontId="0" fillId="3" borderId="4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/>
    </xf>
    <xf numFmtId="38" fontId="0" fillId="0" borderId="4" xfId="41" applyBorder="1" applyAlignment="1">
      <alignment/>
    </xf>
    <xf numFmtId="38" fontId="0" fillId="0" borderId="4" xfId="41" applyFill="1" applyBorder="1" applyAlignment="1">
      <alignment/>
    </xf>
    <xf numFmtId="38" fontId="28" fillId="3" borderId="4" xfId="41" applyFont="1" applyFill="1" applyBorder="1" applyAlignment="1">
      <alignment/>
    </xf>
    <xf numFmtId="38" fontId="0" fillId="0" borderId="0" xfId="41" applyFill="1" applyAlignment="1">
      <alignment/>
    </xf>
    <xf numFmtId="38" fontId="0" fillId="0" borderId="0" xfId="41" applyFont="1" applyFill="1" applyAlignment="1">
      <alignment horizontal="right"/>
    </xf>
    <xf numFmtId="38" fontId="0" fillId="0" borderId="0" xfId="41" applyFill="1" applyAlignment="1">
      <alignment horizontal="right"/>
    </xf>
    <xf numFmtId="38" fontId="0" fillId="0" borderId="0" xfId="41" applyAlignment="1">
      <alignment horizontal="right"/>
    </xf>
    <xf numFmtId="38" fontId="0" fillId="3" borderId="4" xfId="41" applyFill="1" applyBorder="1" applyAlignment="1">
      <alignment/>
    </xf>
    <xf numFmtId="38" fontId="0" fillId="0" borderId="4" xfId="0" applyNumberFormat="1" applyFill="1" applyBorder="1" applyAlignment="1">
      <alignment/>
    </xf>
    <xf numFmtId="38" fontId="0" fillId="0" borderId="4" xfId="41" applyFill="1" applyBorder="1" applyAlignment="1">
      <alignment horizontal="right"/>
    </xf>
    <xf numFmtId="40" fontId="0" fillId="3" borderId="4" xfId="41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38" fontId="0" fillId="0" borderId="0" xfId="41" applyFont="1" applyFill="1" applyAlignment="1">
      <alignment/>
    </xf>
    <xf numFmtId="38" fontId="6" fillId="0" borderId="4" xfId="41" applyFont="1" applyFill="1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85" fontId="0" fillId="0" borderId="17" xfId="38" applyNumberFormat="1" applyFont="1" applyBorder="1" applyAlignment="1">
      <alignment/>
    </xf>
    <xf numFmtId="185" fontId="0" fillId="0" borderId="4" xfId="38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9" fillId="0" borderId="6" xfId="0" applyFont="1" applyBorder="1" applyAlignment="1">
      <alignment/>
    </xf>
    <xf numFmtId="38" fontId="0" fillId="3" borderId="4" xfId="41" applyFont="1" applyFill="1" applyBorder="1" applyAlignment="1">
      <alignment/>
    </xf>
    <xf numFmtId="38" fontId="6" fillId="0" borderId="4" xfId="41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9" xfId="0" applyBorder="1" applyAlignment="1">
      <alignment wrapText="1"/>
    </xf>
    <xf numFmtId="176" fontId="0" fillId="3" borderId="4" xfId="41" applyNumberFormat="1" applyFont="1" applyFill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217" fontId="0" fillId="0" borderId="4" xfId="0" applyNumberFormat="1" applyFont="1" applyFill="1" applyBorder="1" applyAlignment="1">
      <alignment/>
    </xf>
    <xf numFmtId="40" fontId="0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40" fontId="0" fillId="0" borderId="4" xfId="41" applyNumberFormat="1" applyFont="1" applyFill="1" applyBorder="1" applyAlignment="1">
      <alignment horizontal="right" vertical="center"/>
    </xf>
    <xf numFmtId="40" fontId="0" fillId="0" borderId="0" xfId="41" applyNumberFormat="1" applyFont="1" applyFill="1" applyBorder="1" applyAlignment="1">
      <alignment horizontal="right" vertical="center"/>
    </xf>
    <xf numFmtId="40" fontId="0" fillId="0" borderId="0" xfId="41" applyNumberFormat="1" applyFont="1" applyFill="1" applyBorder="1" applyAlignment="1">
      <alignment vertical="center"/>
    </xf>
    <xf numFmtId="40" fontId="0" fillId="0" borderId="4" xfId="41" applyNumberFormat="1" applyFont="1" applyBorder="1" applyAlignment="1">
      <alignment horizontal="right"/>
    </xf>
    <xf numFmtId="183" fontId="0" fillId="0" borderId="4" xfId="41" applyNumberFormat="1" applyFont="1" applyFill="1" applyBorder="1" applyAlignment="1">
      <alignment/>
    </xf>
    <xf numFmtId="183" fontId="0" fillId="3" borderId="4" xfId="41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/>
    </xf>
    <xf numFmtId="38" fontId="0" fillId="3" borderId="11" xfId="41" applyFont="1" applyFill="1" applyBorder="1" applyAlignment="1">
      <alignment/>
    </xf>
    <xf numFmtId="0" fontId="0" fillId="0" borderId="7" xfId="0" applyFont="1" applyBorder="1" applyAlignment="1">
      <alignment horizontal="left" indent="2"/>
    </xf>
    <xf numFmtId="38" fontId="0" fillId="0" borderId="13" xfId="41" applyFont="1" applyBorder="1" applyAlignment="1">
      <alignment horizontal="right"/>
    </xf>
    <xf numFmtId="38" fontId="0" fillId="0" borderId="0" xfId="41" applyFont="1" applyBorder="1" applyAlignment="1">
      <alignment/>
    </xf>
    <xf numFmtId="38" fontId="0" fillId="0" borderId="0" xfId="41" applyFont="1" applyBorder="1" applyAlignment="1">
      <alignment horizontal="right"/>
    </xf>
    <xf numFmtId="38" fontId="0" fillId="0" borderId="20" xfId="41" applyFont="1" applyBorder="1" applyAlignment="1">
      <alignment horizontal="right"/>
    </xf>
    <xf numFmtId="176" fontId="0" fillId="0" borderId="13" xfId="41" applyNumberFormat="1" applyFont="1" applyBorder="1" applyAlignment="1">
      <alignment horizontal="right"/>
    </xf>
    <xf numFmtId="176" fontId="0" fillId="0" borderId="0" xfId="41" applyNumberFormat="1" applyFont="1" applyBorder="1" applyAlignment="1">
      <alignment/>
    </xf>
    <xf numFmtId="176" fontId="0" fillId="0" borderId="0" xfId="41" applyNumberFormat="1" applyFont="1" applyBorder="1" applyAlignment="1">
      <alignment horizontal="right"/>
    </xf>
    <xf numFmtId="176" fontId="0" fillId="0" borderId="20" xfId="41" applyNumberFormat="1" applyFont="1" applyBorder="1" applyAlignment="1">
      <alignment horizontal="right"/>
    </xf>
    <xf numFmtId="176" fontId="0" fillId="0" borderId="5" xfId="41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12" xfId="41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38" fontId="6" fillId="0" borderId="0" xfId="41" applyFont="1" applyBorder="1" applyAlignment="1">
      <alignment vertical="center"/>
    </xf>
    <xf numFmtId="38" fontId="6" fillId="0" borderId="0" xfId="4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8" fontId="28" fillId="0" borderId="4" xfId="41" applyFont="1" applyFill="1" applyBorder="1" applyAlignment="1">
      <alignment/>
    </xf>
    <xf numFmtId="38" fontId="0" fillId="0" borderId="4" xfId="41" applyFill="1" applyBorder="1" applyAlignment="1">
      <alignment horizontal="right"/>
    </xf>
    <xf numFmtId="185" fontId="0" fillId="0" borderId="17" xfId="38" applyNumberFormat="1" applyFont="1" applyFill="1" applyBorder="1" applyAlignment="1">
      <alignment/>
    </xf>
    <xf numFmtId="38" fontId="0" fillId="0" borderId="4" xfId="41" applyNumberFormat="1" applyFont="1" applyFill="1" applyBorder="1" applyAlignment="1">
      <alignment/>
    </xf>
    <xf numFmtId="38" fontId="0" fillId="0" borderId="7" xfId="41" applyFont="1" applyFill="1" applyBorder="1" applyAlignment="1">
      <alignment/>
    </xf>
    <xf numFmtId="38" fontId="0" fillId="0" borderId="11" xfId="4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38" fontId="0" fillId="0" borderId="13" xfId="41" applyFont="1" applyFill="1" applyBorder="1" applyAlignment="1">
      <alignment/>
    </xf>
    <xf numFmtId="0" fontId="0" fillId="0" borderId="13" xfId="0" applyFont="1" applyFill="1" applyBorder="1" applyAlignment="1">
      <alignment/>
    </xf>
    <xf numFmtId="40" fontId="28" fillId="3" borderId="4" xfId="41" applyNumberFormat="1" applyFont="1" applyFill="1" applyBorder="1" applyAlignment="1">
      <alignment/>
    </xf>
    <xf numFmtId="185" fontId="0" fillId="3" borderId="4" xfId="38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185" fontId="0" fillId="3" borderId="4" xfId="0" applyNumberFormat="1" applyFont="1" applyFill="1" applyBorder="1" applyAlignment="1">
      <alignment/>
    </xf>
    <xf numFmtId="183" fontId="0" fillId="3" borderId="4" xfId="0" applyNumberFormat="1" applyFont="1" applyFill="1" applyBorder="1" applyAlignment="1">
      <alignment horizontal="right"/>
    </xf>
    <xf numFmtId="183" fontId="0" fillId="3" borderId="4" xfId="41" applyNumberFormat="1" applyFont="1" applyFill="1" applyBorder="1" applyAlignment="1">
      <alignment horizontal="right"/>
    </xf>
    <xf numFmtId="183" fontId="0" fillId="3" borderId="4" xfId="38" applyNumberFormat="1" applyFont="1" applyFill="1" applyBorder="1" applyAlignment="1">
      <alignment horizontal="right"/>
    </xf>
    <xf numFmtId="206" fontId="0" fillId="0" borderId="4" xfId="0" applyNumberFormat="1" applyFont="1" applyFill="1" applyBorder="1" applyAlignment="1">
      <alignment/>
    </xf>
    <xf numFmtId="206" fontId="0" fillId="3" borderId="4" xfId="0" applyNumberFormat="1" applyFont="1" applyFill="1" applyBorder="1" applyAlignment="1">
      <alignment horizontal="right"/>
    </xf>
    <xf numFmtId="40" fontId="0" fillId="3" borderId="4" xfId="0" applyNumberFormat="1" applyFont="1" applyFill="1" applyBorder="1" applyAlignment="1">
      <alignment/>
    </xf>
    <xf numFmtId="38" fontId="0" fillId="3" borderId="4" xfId="0" applyNumberFormat="1" applyFont="1" applyFill="1" applyBorder="1" applyAlignment="1">
      <alignment/>
    </xf>
    <xf numFmtId="40" fontId="0" fillId="3" borderId="4" xfId="41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/>
    </xf>
    <xf numFmtId="219" fontId="0" fillId="0" borderId="0" xfId="0" applyNumberFormat="1" applyFont="1" applyAlignment="1">
      <alignment/>
    </xf>
    <xf numFmtId="192" fontId="0" fillId="0" borderId="9" xfId="0" applyNumberFormat="1" applyFont="1" applyBorder="1" applyAlignment="1">
      <alignment/>
    </xf>
    <xf numFmtId="192" fontId="0" fillId="0" borderId="7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5" xfId="0" applyNumberFormat="1" applyFont="1" applyBorder="1" applyAlignment="1">
      <alignment/>
    </xf>
    <xf numFmtId="0" fontId="29" fillId="0" borderId="0" xfId="0" applyFont="1" applyAlignment="1">
      <alignment/>
    </xf>
    <xf numFmtId="185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85" fontId="0" fillId="0" borderId="4" xfId="38" applyNumberFormat="1" applyFont="1" applyFill="1" applyBorder="1" applyAlignment="1">
      <alignment/>
    </xf>
    <xf numFmtId="40" fontId="0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40" fontId="0" fillId="0" borderId="4" xfId="41" applyNumberFormat="1" applyFont="1" applyFill="1" applyBorder="1" applyAlignment="1">
      <alignment vertical="center"/>
    </xf>
    <xf numFmtId="183" fontId="0" fillId="0" borderId="4" xfId="38" applyNumberFormat="1" applyFont="1" applyFill="1" applyBorder="1" applyAlignment="1">
      <alignment horizontal="right"/>
    </xf>
    <xf numFmtId="183" fontId="0" fillId="0" borderId="4" xfId="41" applyNumberFormat="1" applyFont="1" applyFill="1" applyBorder="1" applyAlignment="1">
      <alignment horizontal="right"/>
    </xf>
    <xf numFmtId="183" fontId="0" fillId="0" borderId="4" xfId="0" applyNumberFormat="1" applyFont="1" applyFill="1" applyBorder="1" applyAlignment="1">
      <alignment horizontal="right"/>
    </xf>
    <xf numFmtId="206" fontId="0" fillId="0" borderId="4" xfId="0" applyNumberFormat="1" applyFont="1" applyFill="1" applyBorder="1" applyAlignment="1">
      <alignment horizontal="right"/>
    </xf>
    <xf numFmtId="185" fontId="0" fillId="0" borderId="17" xfId="38" applyNumberFormat="1" applyFont="1" applyFill="1" applyBorder="1" applyAlignment="1">
      <alignment horizontal="center"/>
    </xf>
    <xf numFmtId="40" fontId="28" fillId="0" borderId="4" xfId="4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0" fillId="0" borderId="0" xfId="38" applyNumberFormat="1" applyFont="1" applyFill="1" applyAlignment="1">
      <alignment/>
    </xf>
    <xf numFmtId="0" fontId="0" fillId="0" borderId="7" xfId="0" applyFont="1" applyBorder="1" applyAlignment="1">
      <alignment horizontal="left" indent="1"/>
    </xf>
    <xf numFmtId="176" fontId="0" fillId="0" borderId="8" xfId="0" applyNumberFormat="1" applyFont="1" applyBorder="1" applyAlignment="1">
      <alignment/>
    </xf>
    <xf numFmtId="176" fontId="0" fillId="0" borderId="7" xfId="41" applyNumberFormat="1" applyFont="1" applyBorder="1" applyAlignment="1">
      <alignment/>
    </xf>
    <xf numFmtId="176" fontId="0" fillId="0" borderId="7" xfId="41" applyNumberFormat="1" applyFont="1" applyFill="1" applyBorder="1" applyAlignment="1">
      <alignment/>
    </xf>
    <xf numFmtId="176" fontId="0" fillId="3" borderId="7" xfId="41" applyNumberFormat="1" applyFont="1" applyFill="1" applyBorder="1" applyAlignment="1">
      <alignment/>
    </xf>
    <xf numFmtId="176" fontId="0" fillId="0" borderId="7" xfId="41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176" fontId="0" fillId="0" borderId="11" xfId="41" applyNumberFormat="1" applyFont="1" applyFill="1" applyBorder="1" applyAlignment="1">
      <alignment/>
    </xf>
    <xf numFmtId="176" fontId="0" fillId="3" borderId="11" xfId="41" applyNumberFormat="1" applyFont="1" applyFill="1" applyBorder="1" applyAlignment="1">
      <alignment/>
    </xf>
    <xf numFmtId="176" fontId="0" fillId="0" borderId="8" xfId="41" applyNumberFormat="1" applyFont="1" applyBorder="1" applyAlignment="1">
      <alignment/>
    </xf>
    <xf numFmtId="0" fontId="2" fillId="0" borderId="4" xfId="41" applyNumberFormat="1" applyFont="1" applyBorder="1" applyAlignment="1">
      <alignment horizontal="right" vertical="center"/>
    </xf>
    <xf numFmtId="0" fontId="0" fillId="3" borderId="4" xfId="0" applyFill="1" applyBorder="1" applyAlignment="1">
      <alignment horizontal="right"/>
    </xf>
    <xf numFmtId="38" fontId="0" fillId="0" borderId="15" xfId="41" applyFont="1" applyFill="1" applyBorder="1" applyAlignment="1">
      <alignment/>
    </xf>
    <xf numFmtId="38" fontId="0" fillId="3" borderId="15" xfId="41" applyFont="1" applyFill="1" applyBorder="1" applyAlignment="1">
      <alignment/>
    </xf>
    <xf numFmtId="38" fontId="0" fillId="0" borderId="9" xfId="41" applyFont="1" applyFill="1" applyBorder="1" applyAlignment="1">
      <alignment/>
    </xf>
    <xf numFmtId="38" fontId="0" fillId="3" borderId="9" xfId="41" applyFont="1" applyFill="1" applyBorder="1" applyAlignment="1">
      <alignment/>
    </xf>
    <xf numFmtId="176" fontId="0" fillId="0" borderId="9" xfId="41" applyNumberFormat="1" applyFont="1" applyFill="1" applyBorder="1" applyAlignment="1">
      <alignment/>
    </xf>
    <xf numFmtId="176" fontId="0" fillId="3" borderId="9" xfId="41" applyNumberFormat="1" applyFont="1" applyFill="1" applyBorder="1" applyAlignment="1">
      <alignment/>
    </xf>
    <xf numFmtId="176" fontId="0" fillId="3" borderId="7" xfId="41" applyNumberFormat="1" applyFont="1" applyFill="1" applyBorder="1" applyAlignment="1">
      <alignment horizontal="right"/>
    </xf>
    <xf numFmtId="176" fontId="0" fillId="0" borderId="4" xfId="41" applyNumberFormat="1" applyFont="1" applyFill="1" applyBorder="1" applyAlignment="1">
      <alignment/>
    </xf>
    <xf numFmtId="176" fontId="0" fillId="3" borderId="4" xfId="41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3" borderId="9" xfId="0" applyNumberFormat="1" applyFont="1" applyFill="1" applyBorder="1" applyAlignment="1">
      <alignment/>
    </xf>
    <xf numFmtId="176" fontId="0" fillId="0" borderId="4" xfId="41" applyNumberFormat="1" applyFont="1" applyFill="1" applyBorder="1" applyAlignment="1">
      <alignment horizontal="right"/>
    </xf>
    <xf numFmtId="176" fontId="0" fillId="3" borderId="4" xfId="41" applyNumberFormat="1" applyFont="1" applyFill="1" applyBorder="1" applyAlignment="1">
      <alignment horizontal="right"/>
    </xf>
    <xf numFmtId="38" fontId="0" fillId="0" borderId="7" xfId="41" applyFont="1" applyFill="1" applyBorder="1" applyAlignment="1">
      <alignment horizontal="right"/>
    </xf>
    <xf numFmtId="38" fontId="0" fillId="3" borderId="7" xfId="41" applyFont="1" applyFill="1" applyBorder="1" applyAlignment="1">
      <alignment horizontal="right"/>
    </xf>
    <xf numFmtId="3" fontId="0" fillId="0" borderId="11" xfId="41" applyNumberFormat="1" applyFont="1" applyFill="1" applyBorder="1" applyAlignment="1">
      <alignment/>
    </xf>
    <xf numFmtId="3" fontId="0" fillId="3" borderId="11" xfId="41" applyNumberFormat="1" applyFont="1" applyFill="1" applyBorder="1" applyAlignment="1">
      <alignment/>
    </xf>
    <xf numFmtId="3" fontId="0" fillId="0" borderId="7" xfId="41" applyNumberFormat="1" applyFont="1" applyFill="1" applyBorder="1" applyAlignment="1">
      <alignment/>
    </xf>
    <xf numFmtId="3" fontId="0" fillId="3" borderId="7" xfId="41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0" fillId="0" borderId="4" xfId="41" applyNumberFormat="1" applyFont="1" applyFill="1" applyBorder="1" applyAlignment="1">
      <alignment/>
    </xf>
    <xf numFmtId="3" fontId="0" fillId="0" borderId="18" xfId="41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NumberFormat="1" applyFont="1" applyFill="1" applyBorder="1" applyAlignment="1">
      <alignment horizontal="right"/>
    </xf>
    <xf numFmtId="0" fontId="2" fillId="3" borderId="23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38" fontId="0" fillId="3" borderId="25" xfId="4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85" fontId="0" fillId="3" borderId="28" xfId="38" applyNumberFormat="1" applyFont="1" applyFill="1" applyBorder="1" applyAlignment="1">
      <alignment/>
    </xf>
    <xf numFmtId="3" fontId="0" fillId="3" borderId="25" xfId="41" applyNumberFormat="1" applyFont="1" applyFill="1" applyBorder="1" applyAlignment="1">
      <alignment/>
    </xf>
    <xf numFmtId="0" fontId="0" fillId="0" borderId="29" xfId="0" applyFont="1" applyBorder="1" applyAlignment="1">
      <alignment horizontal="center"/>
    </xf>
    <xf numFmtId="3" fontId="0" fillId="3" borderId="30" xfId="41" applyNumberFormat="1" applyFont="1" applyFill="1" applyBorder="1" applyAlignment="1">
      <alignment/>
    </xf>
    <xf numFmtId="38" fontId="0" fillId="3" borderId="31" xfId="4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left"/>
    </xf>
    <xf numFmtId="185" fontId="0" fillId="0" borderId="33" xfId="38" applyNumberFormat="1" applyFont="1" applyBorder="1" applyAlignment="1">
      <alignment/>
    </xf>
    <xf numFmtId="185" fontId="0" fillId="0" borderId="33" xfId="38" applyNumberFormat="1" applyFont="1" applyFill="1" applyBorder="1" applyAlignment="1">
      <alignment/>
    </xf>
    <xf numFmtId="185" fontId="0" fillId="3" borderId="34" xfId="38" applyNumberFormat="1" applyFont="1" applyFill="1" applyBorder="1" applyAlignment="1">
      <alignment/>
    </xf>
    <xf numFmtId="38" fontId="0" fillId="0" borderId="35" xfId="41" applyFont="1" applyFill="1" applyBorder="1" applyAlignment="1">
      <alignment/>
    </xf>
    <xf numFmtId="38" fontId="0" fillId="0" borderId="8" xfId="41" applyFont="1" applyFill="1" applyBorder="1" applyAlignment="1">
      <alignment/>
    </xf>
    <xf numFmtId="185" fontId="0" fillId="0" borderId="8" xfId="38" applyNumberFormat="1" applyFont="1" applyFill="1" applyBorder="1" applyAlignment="1">
      <alignment/>
    </xf>
    <xf numFmtId="3" fontId="0" fillId="0" borderId="8" xfId="41" applyNumberFormat="1" applyFont="1" applyFill="1" applyBorder="1" applyAlignment="1">
      <alignment/>
    </xf>
    <xf numFmtId="185" fontId="0" fillId="0" borderId="8" xfId="38" applyNumberFormat="1" applyFont="1" applyFill="1" applyBorder="1" applyAlignment="1">
      <alignment horizontal="center"/>
    </xf>
    <xf numFmtId="185" fontId="0" fillId="0" borderId="17" xfId="38" applyNumberFormat="1" applyFont="1" applyFill="1" applyBorder="1" applyAlignment="1">
      <alignment/>
    </xf>
    <xf numFmtId="185" fontId="0" fillId="3" borderId="28" xfId="38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indent="1"/>
    </xf>
    <xf numFmtId="0" fontId="2" fillId="3" borderId="12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38" fontId="0" fillId="3" borderId="4" xfId="41" applyFont="1" applyFill="1" applyBorder="1" applyAlignment="1">
      <alignment horizontal="center"/>
    </xf>
    <xf numFmtId="38" fontId="0" fillId="0" borderId="4" xfId="41" applyFont="1" applyFill="1" applyBorder="1" applyAlignment="1">
      <alignment horizontal="right"/>
    </xf>
    <xf numFmtId="38" fontId="0" fillId="3" borderId="4" xfId="0" applyNumberFormat="1" applyFont="1" applyFill="1" applyBorder="1" applyAlignment="1">
      <alignment/>
    </xf>
    <xf numFmtId="0" fontId="2" fillId="0" borderId="36" xfId="0" applyNumberFormat="1" applyFont="1" applyFill="1" applyBorder="1" applyAlignment="1">
      <alignment horizontal="right"/>
    </xf>
    <xf numFmtId="38" fontId="0" fillId="0" borderId="12" xfId="41" applyFont="1" applyFill="1" applyBorder="1" applyAlignment="1">
      <alignment/>
    </xf>
    <xf numFmtId="185" fontId="0" fillId="0" borderId="37" xfId="38" applyNumberFormat="1" applyFont="1" applyFill="1" applyBorder="1" applyAlignment="1">
      <alignment/>
    </xf>
    <xf numFmtId="3" fontId="0" fillId="0" borderId="12" xfId="41" applyNumberFormat="1" applyFont="1" applyFill="1" applyBorder="1" applyAlignment="1">
      <alignment/>
    </xf>
    <xf numFmtId="185" fontId="0" fillId="0" borderId="37" xfId="38" applyNumberFormat="1" applyFont="1" applyFill="1" applyBorder="1" applyAlignment="1">
      <alignment/>
    </xf>
    <xf numFmtId="3" fontId="0" fillId="0" borderId="38" xfId="41" applyNumberFormat="1" applyFont="1" applyFill="1" applyBorder="1" applyAlignment="1">
      <alignment/>
    </xf>
    <xf numFmtId="38" fontId="0" fillId="0" borderId="6" xfId="41" applyFont="1" applyFill="1" applyBorder="1" applyAlignment="1">
      <alignment/>
    </xf>
    <xf numFmtId="185" fontId="0" fillId="0" borderId="39" xfId="38" applyNumberFormat="1" applyFont="1" applyFill="1" applyBorder="1" applyAlignment="1">
      <alignment/>
    </xf>
    <xf numFmtId="185" fontId="0" fillId="0" borderId="0" xfId="38" applyNumberFormat="1" applyFont="1" applyFill="1" applyBorder="1" applyAlignment="1">
      <alignment/>
    </xf>
    <xf numFmtId="3" fontId="0" fillId="0" borderId="0" xfId="41" applyNumberFormat="1" applyFont="1" applyFill="1" applyBorder="1" applyAlignment="1">
      <alignment/>
    </xf>
    <xf numFmtId="185" fontId="0" fillId="0" borderId="0" xfId="38" applyNumberFormat="1" applyFont="1" applyFill="1" applyBorder="1" applyAlignment="1">
      <alignment horizontal="center"/>
    </xf>
    <xf numFmtId="185" fontId="0" fillId="0" borderId="7" xfId="38" applyNumberFormat="1" applyFont="1" applyBorder="1" applyAlignment="1">
      <alignment/>
    </xf>
    <xf numFmtId="185" fontId="0" fillId="0" borderId="7" xfId="38" applyNumberFormat="1" applyFont="1" applyFill="1" applyBorder="1" applyAlignment="1">
      <alignment/>
    </xf>
    <xf numFmtId="185" fontId="0" fillId="0" borderId="7" xfId="38" applyNumberFormat="1" applyFont="1" applyFill="1" applyBorder="1" applyAlignment="1">
      <alignment horizontal="center"/>
    </xf>
    <xf numFmtId="185" fontId="0" fillId="0" borderId="4" xfId="38" applyNumberFormat="1" applyFont="1" applyBorder="1" applyAlignment="1">
      <alignment/>
    </xf>
    <xf numFmtId="185" fontId="0" fillId="0" borderId="4" xfId="38" applyNumberFormat="1" applyFont="1" applyFill="1" applyBorder="1" applyAlignment="1">
      <alignment horizontal="center"/>
    </xf>
    <xf numFmtId="185" fontId="0" fillId="0" borderId="18" xfId="38" applyNumberFormat="1" applyFont="1" applyBorder="1" applyAlignment="1">
      <alignment/>
    </xf>
    <xf numFmtId="185" fontId="0" fillId="0" borderId="18" xfId="38" applyNumberFormat="1" applyFont="1" applyFill="1" applyBorder="1" applyAlignment="1">
      <alignment/>
    </xf>
    <xf numFmtId="185" fontId="0" fillId="0" borderId="18" xfId="38" applyNumberFormat="1" applyFont="1" applyFill="1" applyBorder="1" applyAlignment="1">
      <alignment horizontal="center"/>
    </xf>
    <xf numFmtId="40" fontId="0" fillId="0" borderId="4" xfId="41" applyNumberFormat="1" applyBorder="1" applyAlignment="1">
      <alignment/>
    </xf>
    <xf numFmtId="40" fontId="0" fillId="0" borderId="4" xfId="41" applyNumberFormat="1" applyFont="1" applyFill="1" applyBorder="1" applyAlignment="1">
      <alignment/>
    </xf>
    <xf numFmtId="40" fontId="0" fillId="3" borderId="4" xfId="41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192" fontId="0" fillId="0" borderId="4" xfId="0" applyNumberFormat="1" applyFont="1" applyFill="1" applyBorder="1" applyAlignment="1">
      <alignment/>
    </xf>
    <xf numFmtId="192" fontId="0" fillId="0" borderId="4" xfId="0" applyNumberFormat="1" applyFont="1" applyFill="1" applyBorder="1" applyAlignment="1">
      <alignment horizontal="right"/>
    </xf>
    <xf numFmtId="192" fontId="0" fillId="3" borderId="4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/>
    </xf>
    <xf numFmtId="176" fontId="0" fillId="3" borderId="4" xfId="0" applyNumberFormat="1" applyFont="1" applyFill="1" applyBorder="1" applyAlignment="1">
      <alignment/>
    </xf>
  </cellXfs>
  <cellStyles count="40">
    <cellStyle name="Normal" xfId="0"/>
    <cellStyle name="12" xfId="15"/>
    <cellStyle name="A" xfId="16"/>
    <cellStyle name="Background" xfId="17"/>
    <cellStyle name="Calc Currency (0)" xfId="18"/>
    <cellStyle name="Comma [0]_FON95-03" xfId="19"/>
    <cellStyle name="Comma_FON95-03" xfId="20"/>
    <cellStyle name="Currency [0]_FON95-03" xfId="21"/>
    <cellStyle name="Currency_FON95-03" xfId="22"/>
    <cellStyle name="entry" xfId="23"/>
    <cellStyle name="Header1" xfId="24"/>
    <cellStyle name="Header2" xfId="25"/>
    <cellStyle name="Milliers [0]_AR1194" xfId="26"/>
    <cellStyle name="Milliers_AR1194" xfId="27"/>
    <cellStyle name="Mon騁aire [0]_AR1194" xfId="28"/>
    <cellStyle name="Mon騁aire_AR1194" xfId="29"/>
    <cellStyle name="Normal - Style1" xfId="30"/>
    <cellStyle name="Normal_#18-Internet" xfId="31"/>
    <cellStyle name="price" xfId="32"/>
    <cellStyle name="revised" xfId="33"/>
    <cellStyle name="section" xfId="34"/>
    <cellStyle name="subhead" xfId="35"/>
    <cellStyle name="title" xfId="36"/>
    <cellStyle name="ｺﾞｼｯｸ12" xfId="37"/>
    <cellStyle name="Percent" xfId="38"/>
    <cellStyle name="Hyperlink" xfId="39"/>
    <cellStyle name="下点線" xfId="40"/>
    <cellStyle name="Comma [0]" xfId="41"/>
    <cellStyle name="Comma" xfId="42"/>
    <cellStyle name="Currency [0]" xfId="43"/>
    <cellStyle name="Currency" xfId="44"/>
    <cellStyle name="費用１（整数）" xfId="45"/>
    <cellStyle name="標準_Sheet1" xfId="46"/>
    <cellStyle name="標準10" xfId="47"/>
    <cellStyle name="標準11" xfId="48"/>
    <cellStyle name="標準12" xfId="49"/>
    <cellStyle name="Followed Hyperlink" xfId="50"/>
    <cellStyle name="未定義" xfId="51"/>
    <cellStyle name="率１（少数２）" xfId="52"/>
    <cellStyle name="率２（少数１）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H2" sqref="H2"/>
    </sheetView>
  </sheetViews>
  <sheetFormatPr defaultColWidth="9.00390625" defaultRowHeight="13.5"/>
  <sheetData>
    <row r="1" ht="13.5">
      <c r="A1" t="s">
        <v>407</v>
      </c>
    </row>
    <row r="3" spans="1:2" ht="13.5">
      <c r="A3" t="s">
        <v>482</v>
      </c>
      <c r="B3" t="s">
        <v>405</v>
      </c>
    </row>
    <row r="4" spans="1:2" ht="13.5">
      <c r="A4" t="s">
        <v>483</v>
      </c>
      <c r="B4" t="s">
        <v>406</v>
      </c>
    </row>
    <row r="5" spans="1:2" ht="13.5">
      <c r="A5" t="s">
        <v>483</v>
      </c>
      <c r="B5" t="s">
        <v>207</v>
      </c>
    </row>
    <row r="6" spans="1:2" ht="13.5">
      <c r="A6" t="s">
        <v>484</v>
      </c>
      <c r="B6" t="s">
        <v>431</v>
      </c>
    </row>
    <row r="7" spans="1:2" ht="13.5">
      <c r="A7" t="s">
        <v>485</v>
      </c>
      <c r="B7" t="s">
        <v>414</v>
      </c>
    </row>
    <row r="8" spans="1:2" ht="13.5">
      <c r="A8" t="s">
        <v>487</v>
      </c>
      <c r="B8" t="s">
        <v>486</v>
      </c>
    </row>
    <row r="9" spans="1:2" ht="13.5">
      <c r="A9" t="s">
        <v>488</v>
      </c>
      <c r="B9" t="s">
        <v>408</v>
      </c>
    </row>
    <row r="10" spans="1:2" ht="13.5">
      <c r="A10" t="s">
        <v>489</v>
      </c>
      <c r="B10" t="s">
        <v>415</v>
      </c>
    </row>
    <row r="11" spans="1:2" ht="13.5">
      <c r="A11" t="s">
        <v>409</v>
      </c>
      <c r="B11" t="s">
        <v>416</v>
      </c>
    </row>
    <row r="12" spans="1:2" ht="13.5">
      <c r="A12" t="s">
        <v>490</v>
      </c>
      <c r="B12" t="s">
        <v>417</v>
      </c>
    </row>
    <row r="13" spans="1:2" ht="13.5">
      <c r="A13" t="s">
        <v>491</v>
      </c>
      <c r="B13" t="s">
        <v>418</v>
      </c>
    </row>
    <row r="14" spans="1:2" ht="13.5">
      <c r="A14" t="s">
        <v>492</v>
      </c>
      <c r="B14" t="s">
        <v>410</v>
      </c>
    </row>
    <row r="15" spans="1:2" ht="13.5">
      <c r="A15" t="s">
        <v>493</v>
      </c>
      <c r="B15" t="s">
        <v>434</v>
      </c>
    </row>
    <row r="16" spans="1:2" ht="13.5">
      <c r="A16" t="s">
        <v>494</v>
      </c>
      <c r="B16" t="s">
        <v>411</v>
      </c>
    </row>
    <row r="17" spans="1:2" ht="13.5">
      <c r="A17" t="s">
        <v>495</v>
      </c>
      <c r="B17" t="s">
        <v>412</v>
      </c>
    </row>
    <row r="18" spans="1:2" ht="13.5">
      <c r="A18" t="s">
        <v>496</v>
      </c>
      <c r="B18" t="s">
        <v>435</v>
      </c>
    </row>
    <row r="19" spans="1:2" ht="13.5">
      <c r="A19" t="s">
        <v>497</v>
      </c>
      <c r="B19" t="s">
        <v>413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indexed="15"/>
    <pageSetUpPr fitToPage="1"/>
  </sheetPr>
  <dimension ref="B1:R33"/>
  <sheetViews>
    <sheetView workbookViewId="0" topLeftCell="A1">
      <pane xSplit="2" ySplit="3" topLeftCell="C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15" sqref="B15"/>
    </sheetView>
  </sheetViews>
  <sheetFormatPr defaultColWidth="9.00390625" defaultRowHeight="13.5"/>
  <cols>
    <col min="2" max="2" width="26.00390625" style="0" customWidth="1"/>
    <col min="3" max="3" width="10.25390625" style="0" bestFit="1" customWidth="1"/>
    <col min="4" max="4" width="11.75390625" style="0" bestFit="1" customWidth="1"/>
    <col min="5" max="5" width="11.75390625" style="63" bestFit="1" customWidth="1"/>
    <col min="6" max="6" width="11.75390625" style="0" bestFit="1" customWidth="1"/>
    <col min="7" max="7" width="11.75390625" style="63" bestFit="1" customWidth="1"/>
    <col min="8" max="8" width="11.75390625" style="0" bestFit="1" customWidth="1"/>
    <col min="9" max="9" width="11.00390625" style="63" customWidth="1"/>
    <col min="10" max="12" width="11.00390625" style="0" customWidth="1"/>
  </cols>
  <sheetData>
    <row r="1" ht="13.5">
      <c r="B1" s="4" t="s">
        <v>80</v>
      </c>
    </row>
    <row r="2" spans="2:12" ht="13.5">
      <c r="B2" s="4" t="s">
        <v>66</v>
      </c>
      <c r="C2" s="305"/>
      <c r="D2" s="66"/>
      <c r="E2" s="66"/>
      <c r="F2" s="66"/>
      <c r="G2" s="66"/>
      <c r="H2" s="30"/>
      <c r="I2" s="66"/>
      <c r="J2" s="30"/>
      <c r="K2" s="30"/>
      <c r="L2" s="30" t="s">
        <v>5</v>
      </c>
    </row>
    <row r="3" spans="2:12" ht="13.5">
      <c r="B3" s="3" t="s">
        <v>67</v>
      </c>
      <c r="C3" s="6">
        <v>2003</v>
      </c>
      <c r="D3" s="6">
        <v>2004</v>
      </c>
      <c r="E3" s="67">
        <v>2005</v>
      </c>
      <c r="F3" s="67">
        <v>2006</v>
      </c>
      <c r="G3" s="67">
        <v>2007</v>
      </c>
      <c r="H3" s="67">
        <v>2008</v>
      </c>
      <c r="I3" s="67">
        <v>2009</v>
      </c>
      <c r="J3" s="67">
        <v>2010</v>
      </c>
      <c r="K3" s="67">
        <v>2011</v>
      </c>
      <c r="L3" s="68">
        <v>2012</v>
      </c>
    </row>
    <row r="4" spans="2:12" ht="13.5">
      <c r="B4" s="1" t="s">
        <v>75</v>
      </c>
      <c r="C4" s="2">
        <v>1127633</v>
      </c>
      <c r="D4" s="52">
        <v>1151824</v>
      </c>
      <c r="E4" s="52">
        <v>1190783</v>
      </c>
      <c r="F4" s="52">
        <v>1266501</v>
      </c>
      <c r="G4" s="52">
        <v>1376958</v>
      </c>
      <c r="H4" s="52">
        <v>1487496</v>
      </c>
      <c r="I4" s="52">
        <v>1660162</v>
      </c>
      <c r="J4" s="52">
        <v>1415718</v>
      </c>
      <c r="K4" s="52">
        <v>1535242</v>
      </c>
      <c r="L4" s="72">
        <v>1754257</v>
      </c>
    </row>
    <row r="5" spans="2:12" ht="13.5">
      <c r="B5" s="1" t="s">
        <v>76</v>
      </c>
      <c r="C5" s="2">
        <v>123294</v>
      </c>
      <c r="D5" s="52">
        <v>152287</v>
      </c>
      <c r="E5" s="52">
        <v>145349</v>
      </c>
      <c r="F5" s="52">
        <v>112345</v>
      </c>
      <c r="G5" s="52">
        <v>162315</v>
      </c>
      <c r="H5" s="52">
        <v>70048</v>
      </c>
      <c r="I5" s="52">
        <v>65204</v>
      </c>
      <c r="J5" s="52">
        <v>85229</v>
      </c>
      <c r="K5" s="52">
        <v>122451</v>
      </c>
      <c r="L5" s="72">
        <v>77075</v>
      </c>
    </row>
    <row r="6" spans="2:12" ht="13.5">
      <c r="B6" s="1" t="s">
        <v>81</v>
      </c>
      <c r="C6" s="2">
        <v>91955</v>
      </c>
      <c r="D6" s="52">
        <v>131093</v>
      </c>
      <c r="E6" s="52">
        <v>132856</v>
      </c>
      <c r="F6" s="52">
        <v>98689</v>
      </c>
      <c r="G6" s="52">
        <v>156039</v>
      </c>
      <c r="H6" s="52">
        <v>66832</v>
      </c>
      <c r="I6" s="52">
        <v>58337</v>
      </c>
      <c r="J6" s="52">
        <v>83519</v>
      </c>
      <c r="K6" s="52">
        <v>121548</v>
      </c>
      <c r="L6" s="72">
        <v>75620</v>
      </c>
    </row>
    <row r="7" spans="2:12" ht="13.5">
      <c r="B7" s="1" t="s">
        <v>231</v>
      </c>
      <c r="C7" s="2">
        <v>59201</v>
      </c>
      <c r="D7" s="52">
        <v>44787</v>
      </c>
      <c r="E7" s="52">
        <v>84047</v>
      </c>
      <c r="F7" s="52">
        <v>62114</v>
      </c>
      <c r="G7" s="52">
        <v>100699</v>
      </c>
      <c r="H7" s="52">
        <v>42487</v>
      </c>
      <c r="I7" s="52">
        <v>41708</v>
      </c>
      <c r="J7" s="52">
        <v>53781</v>
      </c>
      <c r="K7" s="52">
        <v>95467</v>
      </c>
      <c r="L7" s="72">
        <v>46060</v>
      </c>
    </row>
    <row r="8" spans="2:12" ht="13.5">
      <c r="B8" s="1" t="s">
        <v>88</v>
      </c>
      <c r="C8" s="1">
        <v>10.93</v>
      </c>
      <c r="D8" s="1">
        <v>13.22</v>
      </c>
      <c r="E8" s="73">
        <f>E5/E4*100</f>
        <v>12.206170225809403</v>
      </c>
      <c r="F8" s="73">
        <f>F5/F4*100</f>
        <v>8.870502273586835</v>
      </c>
      <c r="G8" s="73">
        <f>G5/G4*100</f>
        <v>11.787941244395254</v>
      </c>
      <c r="H8" s="73">
        <f>H5/H4*100</f>
        <v>4.709121906882439</v>
      </c>
      <c r="I8" s="73">
        <f>I5/I4*100</f>
        <v>3.927568514397992</v>
      </c>
      <c r="J8" s="73">
        <v>6.02</v>
      </c>
      <c r="K8" s="73">
        <v>7.98</v>
      </c>
      <c r="L8" s="59">
        <v>4.39</v>
      </c>
    </row>
    <row r="9" spans="2:12" ht="13.5">
      <c r="B9" s="1" t="s">
        <v>89</v>
      </c>
      <c r="C9" s="1">
        <v>8.15</v>
      </c>
      <c r="D9" s="1">
        <v>11.38</v>
      </c>
      <c r="E9" s="73">
        <f>E6/E4*100</f>
        <v>11.15702861058648</v>
      </c>
      <c r="F9" s="73">
        <f>F6/F4*100</f>
        <v>7.792255987164637</v>
      </c>
      <c r="G9" s="73">
        <f>G6/G4*100</f>
        <v>11.332153921906114</v>
      </c>
      <c r="H9" s="73">
        <f>H6/H4*100</f>
        <v>4.492919644825935</v>
      </c>
      <c r="I9" s="73">
        <f>I6/I4*100</f>
        <v>3.5139341823267847</v>
      </c>
      <c r="J9" s="73">
        <v>5.9</v>
      </c>
      <c r="K9" s="73">
        <v>7.92</v>
      </c>
      <c r="L9" s="59">
        <v>4.31</v>
      </c>
    </row>
    <row r="10" spans="2:12" ht="13.5">
      <c r="B10" s="1" t="s">
        <v>232</v>
      </c>
      <c r="C10" s="1">
        <v>5.25</v>
      </c>
      <c r="D10" s="1">
        <v>3.89</v>
      </c>
      <c r="E10" s="73">
        <f>E7/E4*100</f>
        <v>7.058128978999532</v>
      </c>
      <c r="F10" s="73">
        <f>F7/F4*100</f>
        <v>4.904378283159666</v>
      </c>
      <c r="G10" s="73">
        <f>G7/G4*100</f>
        <v>7.3131497111749235</v>
      </c>
      <c r="H10" s="73">
        <f>H7/H4*100</f>
        <v>2.856276588306792</v>
      </c>
      <c r="I10" s="73">
        <f>I7/I4*100</f>
        <v>2.5122849456860235</v>
      </c>
      <c r="J10" s="73">
        <v>3.8</v>
      </c>
      <c r="K10" s="73">
        <v>6.22</v>
      </c>
      <c r="L10" s="59">
        <v>2.63</v>
      </c>
    </row>
    <row r="11" spans="2:18" ht="13.5">
      <c r="B11" s="167" t="s">
        <v>261</v>
      </c>
      <c r="C11" s="2">
        <v>200228</v>
      </c>
      <c r="D11" s="2">
        <v>191682</v>
      </c>
      <c r="E11" s="11">
        <v>224318</v>
      </c>
      <c r="F11" s="11">
        <v>198490</v>
      </c>
      <c r="G11" s="11">
        <f>100699+4144+128998</f>
        <v>233841</v>
      </c>
      <c r="H11" s="11">
        <v>184908</v>
      </c>
      <c r="I11" s="11">
        <v>182791</v>
      </c>
      <c r="J11" s="11">
        <v>199898</v>
      </c>
      <c r="K11" s="11">
        <v>244803</v>
      </c>
      <c r="L11" s="57">
        <v>194565</v>
      </c>
      <c r="M11" s="56"/>
      <c r="N11" s="56"/>
      <c r="O11" s="56"/>
      <c r="P11" s="5"/>
      <c r="Q11" s="5"/>
      <c r="R11" s="5"/>
    </row>
    <row r="12" spans="2:18" ht="13.5">
      <c r="B12" s="167" t="s">
        <v>267</v>
      </c>
      <c r="C12" s="2">
        <v>88240</v>
      </c>
      <c r="D12" s="2">
        <v>84241</v>
      </c>
      <c r="E12" s="11">
        <v>116789</v>
      </c>
      <c r="F12" s="11">
        <v>79057</v>
      </c>
      <c r="G12" s="11">
        <v>109285</v>
      </c>
      <c r="H12" s="11">
        <v>46902</v>
      </c>
      <c r="I12" s="11">
        <v>36862</v>
      </c>
      <c r="J12" s="11">
        <v>51712</v>
      </c>
      <c r="K12" s="11">
        <v>94600</v>
      </c>
      <c r="L12" s="57">
        <v>48152</v>
      </c>
      <c r="M12" s="53"/>
      <c r="N12" s="53"/>
      <c r="O12" s="53"/>
      <c r="P12" s="7"/>
      <c r="Q12" s="7"/>
      <c r="R12" s="51"/>
    </row>
    <row r="13" spans="2:12" ht="13.5">
      <c r="B13" s="166"/>
      <c r="H13" s="63"/>
      <c r="J13" s="63"/>
      <c r="K13" s="63"/>
      <c r="L13" s="63"/>
    </row>
    <row r="14" spans="2:12" ht="13.5">
      <c r="B14" s="4" t="s">
        <v>396</v>
      </c>
      <c r="C14" s="30"/>
      <c r="D14" s="30"/>
      <c r="E14" s="66"/>
      <c r="F14" s="66"/>
      <c r="G14" s="66"/>
      <c r="H14" s="66"/>
      <c r="I14" s="66"/>
      <c r="J14" s="66"/>
      <c r="K14" s="66"/>
      <c r="L14" s="30" t="s">
        <v>5</v>
      </c>
    </row>
    <row r="15" spans="2:12" ht="13.5">
      <c r="B15" s="3" t="s">
        <v>67</v>
      </c>
      <c r="C15" s="6">
        <v>2003</v>
      </c>
      <c r="D15" s="6">
        <v>2004</v>
      </c>
      <c r="E15" s="67">
        <v>2005</v>
      </c>
      <c r="F15" s="67">
        <v>2006</v>
      </c>
      <c r="G15" s="67">
        <v>2007</v>
      </c>
      <c r="H15" s="67">
        <v>2008</v>
      </c>
      <c r="I15" s="67">
        <v>2009</v>
      </c>
      <c r="J15" s="67">
        <v>2010</v>
      </c>
      <c r="K15" s="67">
        <v>2011</v>
      </c>
      <c r="L15" s="68">
        <v>2012</v>
      </c>
    </row>
    <row r="16" spans="2:12" ht="13.5">
      <c r="B16" s="168" t="s">
        <v>75</v>
      </c>
      <c r="C16" s="2">
        <v>992236</v>
      </c>
      <c r="D16" s="52">
        <v>1013754</v>
      </c>
      <c r="E16" s="52">
        <v>1013993</v>
      </c>
      <c r="F16" s="52">
        <v>1078109</v>
      </c>
      <c r="G16" s="52">
        <v>1172186</v>
      </c>
      <c r="H16" s="52">
        <v>1268048</v>
      </c>
      <c r="I16" s="52">
        <v>1448154</v>
      </c>
      <c r="J16" s="52">
        <v>1210640</v>
      </c>
      <c r="K16" s="52">
        <v>1329834</v>
      </c>
      <c r="L16" s="72">
        <v>1550343</v>
      </c>
    </row>
    <row r="17" spans="2:12" ht="13.5">
      <c r="B17" s="168" t="s">
        <v>76</v>
      </c>
      <c r="C17" s="2">
        <v>100108</v>
      </c>
      <c r="D17" s="52">
        <v>126954</v>
      </c>
      <c r="E17" s="52">
        <v>120167</v>
      </c>
      <c r="F17" s="52">
        <v>90990</v>
      </c>
      <c r="G17" s="52">
        <v>136778</v>
      </c>
      <c r="H17" s="52">
        <v>42863</v>
      </c>
      <c r="I17" s="52">
        <v>42547</v>
      </c>
      <c r="J17" s="52">
        <v>59124</v>
      </c>
      <c r="K17" s="52">
        <v>88845</v>
      </c>
      <c r="L17" s="72">
        <v>51403</v>
      </c>
    </row>
    <row r="18" spans="2:12" ht="13.5">
      <c r="B18" s="168" t="s">
        <v>81</v>
      </c>
      <c r="C18" s="2">
        <v>79680</v>
      </c>
      <c r="D18" s="52">
        <v>115859</v>
      </c>
      <c r="E18" s="52">
        <v>117192</v>
      </c>
      <c r="F18" s="52">
        <v>85089</v>
      </c>
      <c r="G18" s="52">
        <v>139823</v>
      </c>
      <c r="H18" s="52">
        <v>44376</v>
      </c>
      <c r="I18" s="52">
        <v>39864</v>
      </c>
      <c r="J18" s="52">
        <v>58931</v>
      </c>
      <c r="K18" s="52">
        <v>99107</v>
      </c>
      <c r="L18" s="72">
        <v>59943</v>
      </c>
    </row>
    <row r="19" spans="2:12" ht="13.5">
      <c r="B19" s="168" t="s">
        <v>268</v>
      </c>
      <c r="C19" s="2">
        <v>53633</v>
      </c>
      <c r="D19" s="52">
        <v>40273</v>
      </c>
      <c r="E19" s="52">
        <v>78666</v>
      </c>
      <c r="F19" s="52">
        <v>55299</v>
      </c>
      <c r="G19" s="52">
        <v>92340</v>
      </c>
      <c r="H19" s="52">
        <v>29921</v>
      </c>
      <c r="I19" s="52">
        <v>25087</v>
      </c>
      <c r="J19" s="52">
        <v>38883</v>
      </c>
      <c r="K19" s="52">
        <v>67491</v>
      </c>
      <c r="L19" s="72">
        <v>35700</v>
      </c>
    </row>
    <row r="20" spans="2:12" ht="13.5">
      <c r="B20" s="168" t="s">
        <v>88</v>
      </c>
      <c r="C20" s="1">
        <v>10.09</v>
      </c>
      <c r="D20" s="1">
        <v>12.52</v>
      </c>
      <c r="E20" s="73">
        <f aca="true" t="shared" si="0" ref="E20:J20">E17/E16*100</f>
        <v>11.850870765380037</v>
      </c>
      <c r="F20" s="73">
        <f t="shared" si="0"/>
        <v>8.439777425102656</v>
      </c>
      <c r="G20" s="73">
        <f t="shared" si="0"/>
        <v>11.668625968916196</v>
      </c>
      <c r="H20" s="73">
        <f t="shared" si="0"/>
        <v>3.380234817609428</v>
      </c>
      <c r="I20" s="73">
        <f t="shared" si="0"/>
        <v>2.938016260701555</v>
      </c>
      <c r="J20" s="73">
        <f t="shared" si="0"/>
        <v>4.8836978788079035</v>
      </c>
      <c r="K20" s="73">
        <v>6.68</v>
      </c>
      <c r="L20" s="59">
        <v>3.32</v>
      </c>
    </row>
    <row r="21" spans="2:12" ht="13.5">
      <c r="B21" s="168" t="s">
        <v>89</v>
      </c>
      <c r="C21" s="1">
        <v>8.03</v>
      </c>
      <c r="D21" s="1">
        <v>11.43</v>
      </c>
      <c r="E21" s="73">
        <f aca="true" t="shared" si="1" ref="E21:J21">E18/E16*100</f>
        <v>11.557476235043044</v>
      </c>
      <c r="F21" s="73">
        <f t="shared" si="1"/>
        <v>7.892430171717331</v>
      </c>
      <c r="G21" s="73">
        <f t="shared" si="1"/>
        <v>11.928397029140427</v>
      </c>
      <c r="H21" s="73">
        <f t="shared" si="1"/>
        <v>3.499552067429624</v>
      </c>
      <c r="I21" s="73">
        <f t="shared" si="1"/>
        <v>2.7527459096201095</v>
      </c>
      <c r="J21" s="73">
        <f t="shared" si="1"/>
        <v>4.8677558977069975</v>
      </c>
      <c r="K21" s="73">
        <v>7.45</v>
      </c>
      <c r="L21" s="59">
        <v>3.87</v>
      </c>
    </row>
    <row r="22" spans="2:12" ht="13.5">
      <c r="B22" s="168" t="s">
        <v>232</v>
      </c>
      <c r="C22" s="1">
        <v>5.41</v>
      </c>
      <c r="D22" s="1">
        <v>3.97</v>
      </c>
      <c r="E22" s="73">
        <f aca="true" t="shared" si="2" ref="E22:J22">E19/E16*100</f>
        <v>7.758041722181513</v>
      </c>
      <c r="F22" s="73">
        <f t="shared" si="2"/>
        <v>5.1292587298686865</v>
      </c>
      <c r="G22" s="73">
        <f t="shared" si="2"/>
        <v>7.877589392809674</v>
      </c>
      <c r="H22" s="73">
        <f t="shared" si="2"/>
        <v>2.3596109926438116</v>
      </c>
      <c r="I22" s="73">
        <f t="shared" si="2"/>
        <v>1.7323433833694484</v>
      </c>
      <c r="J22" s="73">
        <f t="shared" si="2"/>
        <v>3.211772285733166</v>
      </c>
      <c r="K22" s="73">
        <v>5.075144717310582</v>
      </c>
      <c r="L22" s="59">
        <v>2.3</v>
      </c>
    </row>
    <row r="23" spans="2:12" ht="13.5">
      <c r="B23" s="168" t="s">
        <v>261</v>
      </c>
      <c r="C23" s="2">
        <v>168270</v>
      </c>
      <c r="D23" s="2">
        <v>160048</v>
      </c>
      <c r="E23" s="11">
        <v>187993</v>
      </c>
      <c r="F23" s="54">
        <v>156889</v>
      </c>
      <c r="G23" s="11">
        <v>190344</v>
      </c>
      <c r="H23" s="11">
        <v>137161</v>
      </c>
      <c r="I23" s="11">
        <v>134113</v>
      </c>
      <c r="J23" s="11">
        <v>151153</v>
      </c>
      <c r="K23" s="11">
        <v>180318</v>
      </c>
      <c r="L23" s="57">
        <v>148297</v>
      </c>
    </row>
    <row r="24" spans="2:12" ht="13.5">
      <c r="B24" s="168" t="s">
        <v>267</v>
      </c>
      <c r="C24" s="13">
        <v>74500</v>
      </c>
      <c r="D24" s="13">
        <v>73305</v>
      </c>
      <c r="E24" s="95">
        <v>112757</v>
      </c>
      <c r="F24" s="95">
        <v>71036</v>
      </c>
      <c r="G24" s="95">
        <v>101568</v>
      </c>
      <c r="H24" s="95">
        <v>44774</v>
      </c>
      <c r="I24" s="95">
        <v>27607</v>
      </c>
      <c r="J24" s="95">
        <v>38845</v>
      </c>
      <c r="K24" s="95">
        <v>77944</v>
      </c>
      <c r="L24" s="58">
        <v>34351</v>
      </c>
    </row>
    <row r="25" ht="13.5">
      <c r="B25" s="121"/>
    </row>
    <row r="26" ht="13.5">
      <c r="B26" s="121" t="s">
        <v>262</v>
      </c>
    </row>
    <row r="27" ht="13.5">
      <c r="B27" s="121" t="s">
        <v>263</v>
      </c>
    </row>
    <row r="28" ht="13.5">
      <c r="B28" s="121"/>
    </row>
    <row r="30" ht="13.5">
      <c r="B30" t="s">
        <v>465</v>
      </c>
    </row>
    <row r="31" spans="2:12" ht="13.5">
      <c r="B31" s="3" t="s">
        <v>67</v>
      </c>
      <c r="C31" s="6">
        <v>2003</v>
      </c>
      <c r="D31" s="6">
        <v>2004</v>
      </c>
      <c r="E31" s="67">
        <v>2005</v>
      </c>
      <c r="F31" s="67">
        <v>2006</v>
      </c>
      <c r="G31" s="67">
        <v>2007</v>
      </c>
      <c r="H31" s="67">
        <v>2008</v>
      </c>
      <c r="I31" s="67">
        <v>2009</v>
      </c>
      <c r="J31" s="67">
        <v>2010</v>
      </c>
      <c r="K31" s="67">
        <v>2011</v>
      </c>
      <c r="L31" s="68">
        <v>2012</v>
      </c>
    </row>
    <row r="32" spans="2:12" ht="13.5">
      <c r="B32" s="168" t="s">
        <v>467</v>
      </c>
      <c r="C32" s="462">
        <v>27.4</v>
      </c>
      <c r="D32" s="463">
        <v>29.42</v>
      </c>
      <c r="E32" s="463">
        <v>38.77</v>
      </c>
      <c r="F32" s="463">
        <v>55.81</v>
      </c>
      <c r="G32" s="463">
        <v>63.5</v>
      </c>
      <c r="H32" s="463">
        <v>78.72</v>
      </c>
      <c r="I32" s="463">
        <v>90.52</v>
      </c>
      <c r="J32" s="463">
        <v>69.4</v>
      </c>
      <c r="K32" s="463">
        <v>84.15</v>
      </c>
      <c r="L32" s="464">
        <v>114.16</v>
      </c>
    </row>
    <row r="33" spans="2:12" ht="13.5">
      <c r="B33" s="168" t="s">
        <v>466</v>
      </c>
      <c r="C33" s="462">
        <v>121.98</v>
      </c>
      <c r="D33" s="463">
        <v>113.19</v>
      </c>
      <c r="E33" s="463">
        <v>107.55</v>
      </c>
      <c r="F33" s="463">
        <v>113.32</v>
      </c>
      <c r="G33" s="463">
        <v>116.97</v>
      </c>
      <c r="H33" s="463">
        <v>114.44</v>
      </c>
      <c r="I33" s="463">
        <v>100.71</v>
      </c>
      <c r="J33" s="463">
        <v>92.89</v>
      </c>
      <c r="K33" s="463">
        <v>85.74</v>
      </c>
      <c r="L33" s="464">
        <v>79.08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15"/>
    <pageSetUpPr fitToPage="1"/>
  </sheetPr>
  <dimension ref="B1:L42"/>
  <sheetViews>
    <sheetView workbookViewId="0" topLeftCell="A1">
      <pane xSplit="2" ySplit="3" topLeftCell="C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21" sqref="B21"/>
    </sheetView>
  </sheetViews>
  <sheetFormatPr defaultColWidth="9.00390625" defaultRowHeight="13.5"/>
  <cols>
    <col min="1" max="1" width="9.00390625" style="100" customWidth="1"/>
    <col min="2" max="2" width="30.875" style="100" customWidth="1"/>
    <col min="3" max="3" width="9.125" style="100" bestFit="1" customWidth="1"/>
    <col min="4" max="4" width="9.625" style="100" bestFit="1" customWidth="1"/>
    <col min="5" max="10" width="9.25390625" style="100" bestFit="1" customWidth="1"/>
    <col min="11" max="11" width="9.25390625" style="100" customWidth="1"/>
    <col min="12" max="12" width="9.25390625" style="100" bestFit="1" customWidth="1"/>
    <col min="13" max="16384" width="9.00390625" style="100" customWidth="1"/>
  </cols>
  <sheetData>
    <row r="1" ht="13.5">
      <c r="B1" s="65" t="s">
        <v>82</v>
      </c>
    </row>
    <row r="2" spans="2:12" ht="13.5">
      <c r="B2" s="65" t="s">
        <v>66</v>
      </c>
      <c r="C2" s="101"/>
      <c r="D2" s="101"/>
      <c r="E2" s="101"/>
      <c r="F2" s="117"/>
      <c r="G2" s="117"/>
      <c r="H2" s="117"/>
      <c r="I2" s="117"/>
      <c r="J2" s="117"/>
      <c r="K2" s="117"/>
      <c r="L2" s="117" t="s">
        <v>5</v>
      </c>
    </row>
    <row r="3" spans="2:12" ht="13.5">
      <c r="B3" s="22" t="s">
        <v>55</v>
      </c>
      <c r="C3" s="67">
        <v>2003</v>
      </c>
      <c r="D3" s="67">
        <v>2004</v>
      </c>
      <c r="E3" s="67">
        <v>2005</v>
      </c>
      <c r="F3" s="67">
        <v>2006</v>
      </c>
      <c r="G3" s="67">
        <v>2007</v>
      </c>
      <c r="H3" s="67">
        <v>2008</v>
      </c>
      <c r="I3" s="67">
        <v>2009</v>
      </c>
      <c r="J3" s="67">
        <v>2010</v>
      </c>
      <c r="K3" s="67">
        <v>2011</v>
      </c>
      <c r="L3" s="68">
        <v>2012</v>
      </c>
    </row>
    <row r="4" spans="2:12" ht="13.5">
      <c r="B4" s="75" t="s">
        <v>83</v>
      </c>
      <c r="C4" s="103">
        <v>1676064</v>
      </c>
      <c r="D4" s="103">
        <v>1666828</v>
      </c>
      <c r="E4" s="103">
        <v>1668734</v>
      </c>
      <c r="F4" s="103">
        <v>1693898</v>
      </c>
      <c r="G4" s="103">
        <v>1692635</v>
      </c>
      <c r="H4" s="103">
        <v>1703651</v>
      </c>
      <c r="I4" s="108">
        <v>1764185</v>
      </c>
      <c r="J4" s="108">
        <v>1840972</v>
      </c>
      <c r="K4" s="108">
        <v>1829661</v>
      </c>
      <c r="L4" s="109">
        <v>1863885</v>
      </c>
    </row>
    <row r="5" spans="2:12" ht="13.5">
      <c r="B5" s="75" t="s">
        <v>260</v>
      </c>
      <c r="C5" s="76">
        <v>3.5</v>
      </c>
      <c r="D5" s="240">
        <v>2.68</v>
      </c>
      <c r="E5" s="241">
        <v>5.04</v>
      </c>
      <c r="F5" s="241">
        <v>3.69</v>
      </c>
      <c r="G5" s="241">
        <v>5.95</v>
      </c>
      <c r="H5" s="241">
        <v>2.5</v>
      </c>
      <c r="I5" s="367">
        <v>2.41</v>
      </c>
      <c r="J5" s="367">
        <v>2.98</v>
      </c>
      <c r="K5" s="367">
        <v>5.2</v>
      </c>
      <c r="L5" s="346">
        <v>2.49</v>
      </c>
    </row>
    <row r="6" spans="2:12" ht="13.5">
      <c r="B6" s="75" t="s">
        <v>334</v>
      </c>
      <c r="C6" s="103">
        <v>579706</v>
      </c>
      <c r="D6" s="103">
        <v>598453</v>
      </c>
      <c r="E6" s="103">
        <v>648766</v>
      </c>
      <c r="F6" s="103">
        <v>728231</v>
      </c>
      <c r="G6" s="103">
        <v>795101</v>
      </c>
      <c r="H6" s="103">
        <v>769072</v>
      </c>
      <c r="I6" s="108">
        <v>772365</v>
      </c>
      <c r="J6" s="108">
        <v>813886</v>
      </c>
      <c r="K6" s="108">
        <v>858920</v>
      </c>
      <c r="L6" s="109">
        <v>839166</v>
      </c>
    </row>
    <row r="7" spans="2:12" ht="13.5">
      <c r="B7" s="75" t="s">
        <v>360</v>
      </c>
      <c r="C7" s="76">
        <v>10.35</v>
      </c>
      <c r="D7" s="242">
        <v>7.6</v>
      </c>
      <c r="E7" s="243">
        <v>13.48</v>
      </c>
      <c r="F7" s="243">
        <v>9.02</v>
      </c>
      <c r="G7" s="243">
        <v>13.22</v>
      </c>
      <c r="H7" s="243">
        <v>5.43</v>
      </c>
      <c r="I7" s="368">
        <v>5.41</v>
      </c>
      <c r="J7" s="368">
        <v>6.78</v>
      </c>
      <c r="K7" s="368">
        <v>11.41</v>
      </c>
      <c r="L7" s="345">
        <v>5.42</v>
      </c>
    </row>
    <row r="8" spans="2:12" ht="13.5">
      <c r="B8" s="244" t="s">
        <v>85</v>
      </c>
      <c r="C8" s="165">
        <v>731301</v>
      </c>
      <c r="D8" s="165">
        <v>682744</v>
      </c>
      <c r="E8" s="103">
        <v>624105</v>
      </c>
      <c r="F8" s="103">
        <v>559911</v>
      </c>
      <c r="G8" s="334">
        <v>525467</v>
      </c>
      <c r="H8" s="334">
        <v>558716</v>
      </c>
      <c r="I8" s="108">
        <v>593230</v>
      </c>
      <c r="J8" s="108">
        <v>555919</v>
      </c>
      <c r="K8" s="108">
        <v>584169</v>
      </c>
      <c r="L8" s="109">
        <v>625830</v>
      </c>
    </row>
    <row r="9" spans="2:12" ht="13.5">
      <c r="B9" s="75" t="s">
        <v>225</v>
      </c>
      <c r="C9" s="245">
        <v>695629</v>
      </c>
      <c r="D9" s="245">
        <v>634139</v>
      </c>
      <c r="E9" s="245">
        <v>570859</v>
      </c>
      <c r="F9" s="245">
        <v>510890</v>
      </c>
      <c r="G9" s="245">
        <v>482851</v>
      </c>
      <c r="H9" s="245">
        <v>512624</v>
      </c>
      <c r="I9" s="108">
        <v>526325</v>
      </c>
      <c r="J9" s="108">
        <v>448523</v>
      </c>
      <c r="K9" s="108">
        <v>493867</v>
      </c>
      <c r="L9" s="109">
        <v>545681</v>
      </c>
    </row>
    <row r="10" spans="2:12" ht="13.5">
      <c r="B10" s="161" t="s">
        <v>86</v>
      </c>
      <c r="C10" s="196">
        <v>17472</v>
      </c>
      <c r="D10" s="196">
        <v>14822</v>
      </c>
      <c r="E10" s="103">
        <v>13134</v>
      </c>
      <c r="F10" s="103">
        <v>11014</v>
      </c>
      <c r="G10" s="103">
        <v>10369</v>
      </c>
      <c r="H10" s="103">
        <v>10460</v>
      </c>
      <c r="I10" s="108">
        <v>10869</v>
      </c>
      <c r="J10" s="108">
        <v>10303</v>
      </c>
      <c r="K10" s="108">
        <v>9689</v>
      </c>
      <c r="L10" s="109">
        <v>10184</v>
      </c>
    </row>
    <row r="11" spans="2:12" ht="13.5">
      <c r="B11" s="75" t="s">
        <v>265</v>
      </c>
      <c r="C11" s="74">
        <v>0.67</v>
      </c>
      <c r="D11" s="75">
        <v>0.69</v>
      </c>
      <c r="E11" s="75">
        <v>0.71</v>
      </c>
      <c r="F11" s="75">
        <v>0.75</v>
      </c>
      <c r="G11" s="75">
        <v>0.81</v>
      </c>
      <c r="H11" s="75">
        <v>0.88</v>
      </c>
      <c r="I11" s="369">
        <v>0.96</v>
      </c>
      <c r="J11" s="369">
        <v>0.79</v>
      </c>
      <c r="K11" s="369">
        <v>0.84</v>
      </c>
      <c r="L11" s="344">
        <v>0.95</v>
      </c>
    </row>
    <row r="12" spans="2:12" ht="13.5">
      <c r="B12" s="75" t="s">
        <v>335</v>
      </c>
      <c r="C12" s="74">
        <v>34.59</v>
      </c>
      <c r="D12" s="119">
        <v>35.9</v>
      </c>
      <c r="E12" s="243">
        <v>38.88</v>
      </c>
      <c r="F12" s="243">
        <v>42.99</v>
      </c>
      <c r="G12" s="243">
        <v>46.97</v>
      </c>
      <c r="H12" s="243">
        <v>45.14</v>
      </c>
      <c r="I12" s="368">
        <v>43.78</v>
      </c>
      <c r="J12" s="368">
        <v>44.21</v>
      </c>
      <c r="K12" s="368">
        <v>46.94</v>
      </c>
      <c r="L12" s="345">
        <v>45.02</v>
      </c>
    </row>
    <row r="13" spans="2:12" ht="13.5">
      <c r="B13" s="75" t="s">
        <v>90</v>
      </c>
      <c r="C13" s="74">
        <v>77.64</v>
      </c>
      <c r="D13" s="119">
        <v>78.57</v>
      </c>
      <c r="E13" s="119">
        <v>98.01988661619788</v>
      </c>
      <c r="F13" s="119">
        <v>102.91</v>
      </c>
      <c r="G13" s="119">
        <v>112.6</v>
      </c>
      <c r="H13" s="119">
        <v>106.76</v>
      </c>
      <c r="I13" s="369">
        <v>118.99</v>
      </c>
      <c r="J13" s="369">
        <v>120.93</v>
      </c>
      <c r="K13" s="369">
        <v>142.26</v>
      </c>
      <c r="L13" s="344">
        <v>156.89</v>
      </c>
    </row>
    <row r="14" spans="2:12" ht="13.5">
      <c r="B14" s="75" t="s">
        <v>91</v>
      </c>
      <c r="C14" s="248">
        <v>1.26</v>
      </c>
      <c r="D14" s="75">
        <v>1.14</v>
      </c>
      <c r="E14" s="75">
        <v>0.96</v>
      </c>
      <c r="F14" s="75">
        <v>0.77</v>
      </c>
      <c r="G14" s="75">
        <v>0.66</v>
      </c>
      <c r="H14" s="75">
        <v>0.73</v>
      </c>
      <c r="I14" s="369">
        <v>0.77</v>
      </c>
      <c r="J14" s="369">
        <v>0.68</v>
      </c>
      <c r="K14" s="369">
        <v>0.68</v>
      </c>
      <c r="L14" s="344">
        <v>0.75</v>
      </c>
    </row>
    <row r="15" spans="2:12" ht="13.5">
      <c r="B15" s="75" t="s">
        <v>95</v>
      </c>
      <c r="C15" s="347">
        <v>12.2</v>
      </c>
      <c r="D15" s="347">
        <v>14.5</v>
      </c>
      <c r="E15" s="347">
        <v>16.5</v>
      </c>
      <c r="F15" s="347">
        <v>15.9</v>
      </c>
      <c r="G15" s="347">
        <v>18.6</v>
      </c>
      <c r="H15" s="347">
        <v>17.9</v>
      </c>
      <c r="I15" s="370">
        <v>14</v>
      </c>
      <c r="J15" s="370">
        <v>27.3</v>
      </c>
      <c r="K15" s="370">
        <v>16.4</v>
      </c>
      <c r="L15" s="348">
        <v>14.6</v>
      </c>
    </row>
    <row r="16" spans="2:12" ht="13.5">
      <c r="B16" s="75" t="s">
        <v>92</v>
      </c>
      <c r="C16" s="74">
        <v>2.32</v>
      </c>
      <c r="D16" s="76">
        <v>2.1</v>
      </c>
      <c r="E16" s="76">
        <v>2.01</v>
      </c>
      <c r="F16" s="76">
        <v>1.86</v>
      </c>
      <c r="G16" s="76">
        <v>1.91</v>
      </c>
      <c r="H16" s="76">
        <v>1.93</v>
      </c>
      <c r="I16" s="369">
        <v>1.89</v>
      </c>
      <c r="J16" s="369">
        <v>1.79</v>
      </c>
      <c r="K16" s="369">
        <v>1.7</v>
      </c>
      <c r="L16" s="344">
        <v>1.68</v>
      </c>
    </row>
    <row r="17" spans="2:12" ht="13.5">
      <c r="B17" s="75" t="s">
        <v>468</v>
      </c>
      <c r="C17" s="465">
        <v>134</v>
      </c>
      <c r="D17" s="465">
        <v>69</v>
      </c>
      <c r="E17" s="465">
        <v>465</v>
      </c>
      <c r="F17" s="465">
        <v>229</v>
      </c>
      <c r="G17" s="465">
        <v>538</v>
      </c>
      <c r="H17" s="465">
        <v>17</v>
      </c>
      <c r="I17" s="466">
        <v>-48</v>
      </c>
      <c r="J17" s="466">
        <v>186</v>
      </c>
      <c r="K17" s="466">
        <v>626</v>
      </c>
      <c r="L17" s="467">
        <v>91</v>
      </c>
    </row>
    <row r="18" spans="2:12" ht="13.5">
      <c r="B18" s="75" t="s">
        <v>469</v>
      </c>
      <c r="C18" s="468">
        <v>4.4</v>
      </c>
      <c r="D18" s="468">
        <v>3.7</v>
      </c>
      <c r="E18" s="468">
        <v>3.6</v>
      </c>
      <c r="F18" s="468">
        <v>3.7</v>
      </c>
      <c r="G18" s="468">
        <v>3.8</v>
      </c>
      <c r="H18" s="468">
        <v>3.6</v>
      </c>
      <c r="I18" s="469">
        <v>3.4</v>
      </c>
      <c r="J18" s="469">
        <v>3.2</v>
      </c>
      <c r="K18" s="469">
        <v>3.3</v>
      </c>
      <c r="L18" s="470">
        <v>3.2</v>
      </c>
    </row>
    <row r="19" spans="2:4" ht="13.5">
      <c r="B19" s="105"/>
      <c r="D19" s="116"/>
    </row>
    <row r="20" spans="2:12" ht="13.5">
      <c r="B20" s="65" t="s">
        <v>396</v>
      </c>
      <c r="C20" s="101"/>
      <c r="D20" s="117"/>
      <c r="E20" s="117"/>
      <c r="F20" s="117"/>
      <c r="G20" s="117"/>
      <c r="H20" s="117"/>
      <c r="I20" s="117"/>
      <c r="J20" s="117"/>
      <c r="K20" s="117"/>
      <c r="L20" s="117" t="s">
        <v>5</v>
      </c>
    </row>
    <row r="21" spans="2:12" ht="13.5">
      <c r="B21" s="22" t="s">
        <v>55</v>
      </c>
      <c r="C21" s="67">
        <v>2003</v>
      </c>
      <c r="D21" s="67">
        <v>2004</v>
      </c>
      <c r="E21" s="67">
        <v>2005</v>
      </c>
      <c r="F21" s="67">
        <v>2006</v>
      </c>
      <c r="G21" s="67">
        <v>2007</v>
      </c>
      <c r="H21" s="67">
        <v>2008</v>
      </c>
      <c r="I21" s="67">
        <v>2009</v>
      </c>
      <c r="J21" s="67">
        <v>2010</v>
      </c>
      <c r="K21" s="67">
        <v>2011</v>
      </c>
      <c r="L21" s="68">
        <v>2012</v>
      </c>
    </row>
    <row r="22" spans="2:12" ht="13.5">
      <c r="B22" s="75" t="s">
        <v>83</v>
      </c>
      <c r="C22" s="103">
        <v>1381359</v>
      </c>
      <c r="D22" s="103">
        <v>1410023</v>
      </c>
      <c r="E22" s="103">
        <v>1382265</v>
      </c>
      <c r="F22" s="103">
        <v>1396728</v>
      </c>
      <c r="G22" s="103">
        <v>1382259</v>
      </c>
      <c r="H22" s="103">
        <v>1401464</v>
      </c>
      <c r="I22" s="103">
        <v>1472344</v>
      </c>
      <c r="J22" s="103">
        <v>1543535</v>
      </c>
      <c r="K22" s="103">
        <v>1501164</v>
      </c>
      <c r="L22" s="104">
        <v>1543598</v>
      </c>
    </row>
    <row r="23" spans="2:12" ht="13.5">
      <c r="B23" s="75" t="s">
        <v>260</v>
      </c>
      <c r="C23" s="76">
        <v>3.84</v>
      </c>
      <c r="D23" s="242">
        <v>2.89</v>
      </c>
      <c r="E23" s="75">
        <v>5.63</v>
      </c>
      <c r="F23" s="75">
        <v>3.98</v>
      </c>
      <c r="G23" s="75">
        <v>6.65</v>
      </c>
      <c r="H23" s="75">
        <v>2.15</v>
      </c>
      <c r="I23" s="75">
        <v>1.75</v>
      </c>
      <c r="J23" s="75">
        <v>2.58</v>
      </c>
      <c r="K23" s="75">
        <v>4.43</v>
      </c>
      <c r="L23" s="247">
        <v>2.35</v>
      </c>
    </row>
    <row r="24" spans="2:12" ht="13.5">
      <c r="B24" s="75" t="s">
        <v>334</v>
      </c>
      <c r="C24" s="103">
        <v>528264</v>
      </c>
      <c r="D24" s="103">
        <v>540217</v>
      </c>
      <c r="E24" s="103">
        <v>574059</v>
      </c>
      <c r="F24" s="103">
        <v>642953</v>
      </c>
      <c r="G24" s="103">
        <v>703173</v>
      </c>
      <c r="H24" s="103">
        <v>660000</v>
      </c>
      <c r="I24" s="103">
        <v>662658</v>
      </c>
      <c r="J24" s="103">
        <v>683995</v>
      </c>
      <c r="K24" s="103">
        <v>713980</v>
      </c>
      <c r="L24" s="104">
        <v>690732</v>
      </c>
    </row>
    <row r="25" spans="2:12" ht="13.5">
      <c r="B25" s="75" t="s">
        <v>360</v>
      </c>
      <c r="C25" s="76">
        <v>10.26</v>
      </c>
      <c r="D25" s="242">
        <v>7.54</v>
      </c>
      <c r="E25" s="250">
        <v>14.12</v>
      </c>
      <c r="F25" s="250">
        <v>9.09</v>
      </c>
      <c r="G25" s="250">
        <v>13.72</v>
      </c>
      <c r="H25" s="250">
        <v>4.39</v>
      </c>
      <c r="I25" s="250">
        <v>3.79</v>
      </c>
      <c r="J25" s="250">
        <v>5.77</v>
      </c>
      <c r="K25" s="250">
        <v>9.66</v>
      </c>
      <c r="L25" s="251">
        <v>5.08</v>
      </c>
    </row>
    <row r="26" spans="2:12" ht="13.5">
      <c r="B26" s="75" t="s">
        <v>85</v>
      </c>
      <c r="C26" s="103">
        <v>560047</v>
      </c>
      <c r="D26" s="103">
        <v>553238</v>
      </c>
      <c r="E26" s="103">
        <v>501407</v>
      </c>
      <c r="F26" s="103">
        <v>444208</v>
      </c>
      <c r="G26" s="103">
        <v>414275</v>
      </c>
      <c r="H26" s="103">
        <v>465276</v>
      </c>
      <c r="I26" s="103">
        <v>506876</v>
      </c>
      <c r="J26" s="103">
        <v>483773</v>
      </c>
      <c r="K26" s="103">
        <v>518478</v>
      </c>
      <c r="L26" s="104">
        <v>574458</v>
      </c>
    </row>
    <row r="27" spans="2:12" ht="13.5">
      <c r="B27" s="75" t="s">
        <v>225</v>
      </c>
      <c r="C27" s="245">
        <v>545146</v>
      </c>
      <c r="D27" s="245">
        <v>517119</v>
      </c>
      <c r="E27" s="245">
        <v>461579</v>
      </c>
      <c r="F27" s="245">
        <v>379490</v>
      </c>
      <c r="G27" s="245">
        <v>391134</v>
      </c>
      <c r="H27" s="245">
        <v>453446</v>
      </c>
      <c r="I27" s="245">
        <v>483762</v>
      </c>
      <c r="J27" s="245">
        <v>427400</v>
      </c>
      <c r="K27" s="245">
        <v>478188</v>
      </c>
      <c r="L27" s="246">
        <v>558453</v>
      </c>
    </row>
    <row r="28" spans="2:12" ht="13.5">
      <c r="B28" s="75" t="s">
        <v>86</v>
      </c>
      <c r="C28" s="103">
        <v>12784</v>
      </c>
      <c r="D28" s="103">
        <v>11288</v>
      </c>
      <c r="E28" s="103">
        <v>10349</v>
      </c>
      <c r="F28" s="103">
        <v>8230</v>
      </c>
      <c r="G28" s="103">
        <v>7403</v>
      </c>
      <c r="H28" s="103">
        <v>7858</v>
      </c>
      <c r="I28" s="103">
        <v>8862</v>
      </c>
      <c r="J28" s="103">
        <v>8465</v>
      </c>
      <c r="K28" s="103">
        <v>8324</v>
      </c>
      <c r="L28" s="104">
        <v>8904</v>
      </c>
    </row>
    <row r="29" spans="2:12" ht="13.5">
      <c r="B29" s="75" t="s">
        <v>265</v>
      </c>
      <c r="C29" s="76">
        <v>0.71</v>
      </c>
      <c r="D29" s="75">
        <v>0.73</v>
      </c>
      <c r="E29" s="75">
        <v>0.73</v>
      </c>
      <c r="F29" s="75">
        <v>0.78</v>
      </c>
      <c r="G29" s="75">
        <v>0.84</v>
      </c>
      <c r="H29" s="75">
        <v>0.91</v>
      </c>
      <c r="I29" s="75">
        <v>1.01</v>
      </c>
      <c r="J29" s="76">
        <v>0.8</v>
      </c>
      <c r="K29" s="76">
        <v>0.87</v>
      </c>
      <c r="L29" s="249">
        <v>1.02</v>
      </c>
    </row>
    <row r="30" spans="2:12" ht="13.5">
      <c r="B30" s="75" t="s">
        <v>335</v>
      </c>
      <c r="C30" s="76">
        <v>38.24</v>
      </c>
      <c r="D30" s="75">
        <v>38.31</v>
      </c>
      <c r="E30" s="76">
        <v>41.53</v>
      </c>
      <c r="F30" s="76">
        <v>46.03</v>
      </c>
      <c r="G30" s="76">
        <v>50.87</v>
      </c>
      <c r="H30" s="76">
        <v>47.09</v>
      </c>
      <c r="I30" s="76">
        <v>45.01</v>
      </c>
      <c r="J30" s="76">
        <v>44.31</v>
      </c>
      <c r="K30" s="76">
        <v>47.56</v>
      </c>
      <c r="L30" s="249">
        <v>44.75</v>
      </c>
    </row>
    <row r="31" spans="2:12" ht="13.5">
      <c r="B31" s="75" t="s">
        <v>90</v>
      </c>
      <c r="C31" s="76">
        <v>81</v>
      </c>
      <c r="D31" s="252">
        <v>80.2</v>
      </c>
      <c r="E31" s="252">
        <v>100.07356059229258</v>
      </c>
      <c r="F31" s="252">
        <v>98.29</v>
      </c>
      <c r="G31" s="252">
        <v>109.05</v>
      </c>
      <c r="H31" s="252">
        <v>98.82</v>
      </c>
      <c r="I31" s="252">
        <v>101.19</v>
      </c>
      <c r="J31" s="252">
        <v>99.64</v>
      </c>
      <c r="K31" s="252">
        <v>101.47</v>
      </c>
      <c r="L31" s="253">
        <v>125.07</v>
      </c>
    </row>
    <row r="32" spans="2:12" ht="13.5">
      <c r="B32" s="75" t="s">
        <v>91</v>
      </c>
      <c r="C32" s="76">
        <v>1.06</v>
      </c>
      <c r="D32" s="75">
        <v>1.02</v>
      </c>
      <c r="E32" s="75">
        <v>0.87</v>
      </c>
      <c r="F32" s="75">
        <v>0.69</v>
      </c>
      <c r="G32" s="75">
        <v>0.59</v>
      </c>
      <c r="H32" s="76">
        <v>0.7</v>
      </c>
      <c r="I32" s="76">
        <v>0.76</v>
      </c>
      <c r="J32" s="76">
        <v>0.71</v>
      </c>
      <c r="K32" s="76">
        <v>0.73</v>
      </c>
      <c r="L32" s="249">
        <v>0.83</v>
      </c>
    </row>
    <row r="33" spans="2:12" ht="13.5">
      <c r="B33" s="75" t="s">
        <v>92</v>
      </c>
      <c r="C33" s="76">
        <v>2.18</v>
      </c>
      <c r="D33" s="75">
        <v>1.98</v>
      </c>
      <c r="E33" s="75">
        <v>1.92</v>
      </c>
      <c r="F33" s="75">
        <v>1.74</v>
      </c>
      <c r="G33" s="75">
        <v>1.72</v>
      </c>
      <c r="H33" s="75">
        <v>1.75</v>
      </c>
      <c r="I33" s="75">
        <v>1.81</v>
      </c>
      <c r="J33" s="75">
        <v>1.69</v>
      </c>
      <c r="K33" s="75">
        <v>1.62</v>
      </c>
      <c r="L33" s="249">
        <v>1.6</v>
      </c>
    </row>
    <row r="34" spans="2:6" ht="13.5">
      <c r="B34" s="105"/>
      <c r="C34" s="254"/>
      <c r="D34" s="254"/>
      <c r="E34" s="254"/>
      <c r="F34" s="254"/>
    </row>
    <row r="35" spans="2:6" ht="13.5">
      <c r="B35" s="105" t="s">
        <v>338</v>
      </c>
      <c r="C35" s="254"/>
      <c r="D35" s="254"/>
      <c r="E35" s="254"/>
      <c r="F35" s="254"/>
    </row>
    <row r="36" ht="13.5">
      <c r="B36" s="100" t="s">
        <v>87</v>
      </c>
    </row>
    <row r="37" ht="13.5">
      <c r="B37" s="100" t="s">
        <v>284</v>
      </c>
    </row>
    <row r="38" ht="13.5">
      <c r="B38" s="100" t="s">
        <v>336</v>
      </c>
    </row>
    <row r="39" ht="13.5">
      <c r="B39" s="100" t="s">
        <v>93</v>
      </c>
    </row>
    <row r="40" ht="13.5">
      <c r="B40" s="100" t="s">
        <v>337</v>
      </c>
    </row>
    <row r="41" ht="13.5">
      <c r="B41" s="100" t="s">
        <v>385</v>
      </c>
    </row>
    <row r="42" ht="13.5">
      <c r="B42" s="100" t="s">
        <v>94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15"/>
    <pageSetUpPr fitToPage="1"/>
  </sheetPr>
  <dimension ref="B1:L43"/>
  <sheetViews>
    <sheetView workbookViewId="0" topLeftCell="A1">
      <pane xSplit="2" ySplit="3" topLeftCell="C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38" sqref="E38"/>
    </sheetView>
  </sheetViews>
  <sheetFormatPr defaultColWidth="9.00390625" defaultRowHeight="13.5"/>
  <cols>
    <col min="1" max="1" width="9.00390625" style="100" customWidth="1"/>
    <col min="2" max="2" width="36.625" style="100" customWidth="1"/>
    <col min="3" max="12" width="9.25390625" style="100" customWidth="1"/>
    <col min="13" max="16384" width="9.00390625" style="100" customWidth="1"/>
  </cols>
  <sheetData>
    <row r="1" ht="13.5">
      <c r="B1" s="65" t="s">
        <v>96</v>
      </c>
    </row>
    <row r="2" spans="2:12" ht="13.5">
      <c r="B2" s="65" t="s">
        <v>66</v>
      </c>
      <c r="C2" s="101"/>
      <c r="D2" s="101"/>
      <c r="G2" s="101"/>
      <c r="H2" s="101"/>
      <c r="I2" s="101"/>
      <c r="J2" s="101"/>
      <c r="K2" s="101"/>
      <c r="L2" s="101" t="s">
        <v>127</v>
      </c>
    </row>
    <row r="3" spans="2:12" ht="13.5">
      <c r="B3" s="22" t="s">
        <v>55</v>
      </c>
      <c r="C3" s="67">
        <v>2003</v>
      </c>
      <c r="D3" s="67">
        <v>2004</v>
      </c>
      <c r="E3" s="67">
        <v>2005</v>
      </c>
      <c r="F3" s="67">
        <v>2006</v>
      </c>
      <c r="G3" s="67">
        <v>2007</v>
      </c>
      <c r="H3" s="67">
        <v>2008</v>
      </c>
      <c r="I3" s="67">
        <v>2009</v>
      </c>
      <c r="J3" s="67">
        <v>2010</v>
      </c>
      <c r="K3" s="67">
        <v>2011</v>
      </c>
      <c r="L3" s="68">
        <v>2012</v>
      </c>
    </row>
    <row r="4" spans="2:12" ht="13.5">
      <c r="B4" s="75" t="s">
        <v>386</v>
      </c>
      <c r="C4" s="76">
        <v>19.11</v>
      </c>
      <c r="D4" s="75">
        <v>14.98</v>
      </c>
      <c r="E4" s="75">
        <v>28.24</v>
      </c>
      <c r="F4" s="76">
        <v>21.7</v>
      </c>
      <c r="G4" s="76">
        <v>35.69</v>
      </c>
      <c r="H4" s="76">
        <v>15.5</v>
      </c>
      <c r="I4" s="361">
        <v>15.37</v>
      </c>
      <c r="J4" s="361">
        <v>19.86</v>
      </c>
      <c r="K4" s="361">
        <v>35.63</v>
      </c>
      <c r="L4" s="343">
        <v>17.7</v>
      </c>
    </row>
    <row r="5" spans="2:12" ht="13.5">
      <c r="B5" s="75" t="s">
        <v>340</v>
      </c>
      <c r="C5" s="76">
        <v>208.65</v>
      </c>
      <c r="D5" s="75">
        <v>221.53</v>
      </c>
      <c r="E5" s="75">
        <v>244.73</v>
      </c>
      <c r="F5" s="75">
        <v>270.46</v>
      </c>
      <c r="G5" s="75">
        <v>293.11</v>
      </c>
      <c r="H5" s="75">
        <v>289.49</v>
      </c>
      <c r="I5" s="362">
        <v>284.72</v>
      </c>
      <c r="J5" s="362">
        <v>301.58</v>
      </c>
      <c r="K5" s="362">
        <v>320.7</v>
      </c>
      <c r="L5" s="342">
        <v>324.67</v>
      </c>
    </row>
    <row r="6" spans="2:12" ht="14.25" customHeight="1">
      <c r="B6" s="75" t="s">
        <v>269</v>
      </c>
      <c r="C6" s="252">
        <v>71.73</v>
      </c>
      <c r="D6" s="75">
        <v>70.44</v>
      </c>
      <c r="E6" s="75">
        <v>84.06</v>
      </c>
      <c r="F6" s="75">
        <v>75.12</v>
      </c>
      <c r="G6" s="75">
        <v>87.08</v>
      </c>
      <c r="H6" s="75">
        <v>69.36</v>
      </c>
      <c r="I6" s="362">
        <v>68.52</v>
      </c>
      <c r="J6" s="362">
        <v>73.82</v>
      </c>
      <c r="K6" s="362">
        <v>91.37</v>
      </c>
      <c r="L6" s="342">
        <v>74.45</v>
      </c>
    </row>
    <row r="7" spans="2:12" ht="13.5">
      <c r="B7" s="75" t="s">
        <v>361</v>
      </c>
      <c r="C7" s="273">
        <v>2.92</v>
      </c>
      <c r="D7" s="273">
        <v>3.21</v>
      </c>
      <c r="E7" s="273">
        <v>2.98</v>
      </c>
      <c r="F7" s="273">
        <v>2.71</v>
      </c>
      <c r="G7" s="273">
        <v>2.83</v>
      </c>
      <c r="H7" s="273">
        <v>2.72</v>
      </c>
      <c r="I7" s="363">
        <v>2.78</v>
      </c>
      <c r="J7" s="363">
        <v>3.07</v>
      </c>
      <c r="K7" s="363">
        <v>2.88</v>
      </c>
      <c r="L7" s="341">
        <v>2.74</v>
      </c>
    </row>
    <row r="8" spans="2:12" ht="13.5">
      <c r="B8" s="75" t="s">
        <v>295</v>
      </c>
      <c r="C8" s="273">
        <f>0.751808432289995*100</f>
        <v>75.1808432289995</v>
      </c>
      <c r="D8" s="273">
        <f>0.868733538750084*100</f>
        <v>86.87335387500839</v>
      </c>
      <c r="E8" s="273">
        <f>0.458741347103406*100</f>
        <v>45.874134710340606</v>
      </c>
      <c r="F8" s="273">
        <v>84.29</v>
      </c>
      <c r="G8" s="273">
        <v>60.14</v>
      </c>
      <c r="H8" s="273">
        <v>73.56</v>
      </c>
      <c r="I8" s="363">
        <v>63.35</v>
      </c>
      <c r="J8" s="363">
        <v>60.11</v>
      </c>
      <c r="K8" s="363">
        <v>60.87</v>
      </c>
      <c r="L8" s="341">
        <v>61.36</v>
      </c>
    </row>
    <row r="9" spans="2:12" ht="13.5">
      <c r="B9" s="75" t="s">
        <v>98</v>
      </c>
      <c r="C9" s="75">
        <v>28.33</v>
      </c>
      <c r="D9" s="291">
        <v>42.58</v>
      </c>
      <c r="E9" s="291">
        <v>22.24</v>
      </c>
      <c r="F9" s="75">
        <v>29.81</v>
      </c>
      <c r="G9" s="273">
        <v>21.33</v>
      </c>
      <c r="H9" s="273">
        <v>50.19</v>
      </c>
      <c r="I9" s="363">
        <v>51.18</v>
      </c>
      <c r="J9" s="363">
        <v>45.32</v>
      </c>
      <c r="K9" s="363">
        <v>25.26</v>
      </c>
      <c r="L9" s="341">
        <v>50.85</v>
      </c>
    </row>
    <row r="10" spans="2:12" ht="14.25" customHeight="1">
      <c r="B10" s="75" t="s">
        <v>99</v>
      </c>
      <c r="C10" s="252">
        <v>17.37</v>
      </c>
      <c r="D10" s="75">
        <v>23.97</v>
      </c>
      <c r="E10" s="292">
        <v>13.727359389895138</v>
      </c>
      <c r="F10" s="292">
        <v>21.93</v>
      </c>
      <c r="G10" s="292">
        <v>17.52</v>
      </c>
      <c r="H10" s="292">
        <v>25.28</v>
      </c>
      <c r="I10" s="364">
        <v>22.07</v>
      </c>
      <c r="J10" s="364">
        <v>20.75</v>
      </c>
      <c r="K10" s="364">
        <v>10.67</v>
      </c>
      <c r="L10" s="349">
        <v>22.03</v>
      </c>
    </row>
    <row r="11" spans="2:12" ht="14.25" customHeight="1">
      <c r="B11" s="75" t="s">
        <v>100</v>
      </c>
      <c r="C11" s="252">
        <v>1.76</v>
      </c>
      <c r="D11" s="75">
        <v>1.78</v>
      </c>
      <c r="E11" s="292">
        <v>1.7652106402974708</v>
      </c>
      <c r="F11" s="292">
        <v>1.9</v>
      </c>
      <c r="G11" s="292">
        <v>2.24</v>
      </c>
      <c r="H11" s="292">
        <v>1.39</v>
      </c>
      <c r="I11" s="364">
        <v>1.21</v>
      </c>
      <c r="J11" s="364">
        <v>1.37</v>
      </c>
      <c r="K11" s="364">
        <v>1.18</v>
      </c>
      <c r="L11" s="349">
        <v>1.2</v>
      </c>
    </row>
    <row r="12" spans="2:12" ht="14.25" customHeight="1">
      <c r="B12" s="75" t="s">
        <v>101</v>
      </c>
      <c r="C12" s="252">
        <v>5.13</v>
      </c>
      <c r="D12" s="75">
        <v>5.59</v>
      </c>
      <c r="E12" s="292">
        <v>5.14</v>
      </c>
      <c r="F12" s="292">
        <v>6.86</v>
      </c>
      <c r="G12" s="292">
        <v>7.55</v>
      </c>
      <c r="H12" s="292">
        <v>5.81</v>
      </c>
      <c r="I12" s="364">
        <v>5.03</v>
      </c>
      <c r="J12" s="364">
        <v>5.58</v>
      </c>
      <c r="K12" s="364">
        <v>4.16</v>
      </c>
      <c r="L12" s="349">
        <v>5.22</v>
      </c>
    </row>
    <row r="13" spans="2:12" ht="14.25" customHeight="1">
      <c r="B13" s="75" t="s">
        <v>270</v>
      </c>
      <c r="C13" s="118">
        <v>264321</v>
      </c>
      <c r="D13" s="103">
        <v>299181</v>
      </c>
      <c r="E13" s="293">
        <v>285619</v>
      </c>
      <c r="F13" s="293">
        <v>248721</v>
      </c>
      <c r="G13" s="293">
        <v>295457</v>
      </c>
      <c r="H13" s="293">
        <v>212469</v>
      </c>
      <c r="I13" s="365">
        <v>206287</v>
      </c>
      <c r="J13" s="365">
        <v>231346</v>
      </c>
      <c r="K13" s="365">
        <v>271788</v>
      </c>
      <c r="L13" s="350">
        <v>225580</v>
      </c>
    </row>
    <row r="14" spans="2:12" ht="14.25" customHeight="1">
      <c r="B14" s="75" t="s">
        <v>102</v>
      </c>
      <c r="C14" s="294">
        <v>6.56</v>
      </c>
      <c r="D14" s="77">
        <v>5.691030741571156</v>
      </c>
      <c r="E14" s="77">
        <v>6.038135346682118</v>
      </c>
      <c r="F14" s="77">
        <v>7.67</v>
      </c>
      <c r="G14" s="77">
        <v>7.7</v>
      </c>
      <c r="H14" s="77">
        <v>7.51</v>
      </c>
      <c r="I14" s="366">
        <v>7.15</v>
      </c>
      <c r="J14" s="366">
        <v>6.8</v>
      </c>
      <c r="K14" s="366">
        <v>5.62</v>
      </c>
      <c r="L14" s="351">
        <v>6.96</v>
      </c>
    </row>
    <row r="15" spans="2:12" ht="14.25" customHeight="1">
      <c r="B15" s="105"/>
      <c r="C15" s="295"/>
      <c r="D15" s="296"/>
      <c r="E15" s="296"/>
      <c r="G15" s="296"/>
      <c r="H15" s="296"/>
      <c r="I15" s="296"/>
      <c r="J15" s="296"/>
      <c r="K15" s="296"/>
      <c r="L15" s="296"/>
    </row>
    <row r="16" spans="2:12" ht="13.5">
      <c r="B16" s="65" t="s">
        <v>396</v>
      </c>
      <c r="D16" s="101"/>
      <c r="G16" s="101"/>
      <c r="H16" s="101"/>
      <c r="I16" s="101"/>
      <c r="J16" s="101"/>
      <c r="K16" s="101"/>
      <c r="L16" s="101" t="s">
        <v>127</v>
      </c>
    </row>
    <row r="17" spans="2:12" ht="13.5">
      <c r="B17" s="22" t="s">
        <v>55</v>
      </c>
      <c r="C17" s="67">
        <v>2003</v>
      </c>
      <c r="D17" s="67">
        <v>2004</v>
      </c>
      <c r="E17" s="67">
        <v>2005</v>
      </c>
      <c r="F17" s="67">
        <v>2006</v>
      </c>
      <c r="G17" s="67">
        <v>2007</v>
      </c>
      <c r="H17" s="67">
        <v>2008</v>
      </c>
      <c r="I17" s="67">
        <v>2009</v>
      </c>
      <c r="J17" s="67">
        <v>2010</v>
      </c>
      <c r="K17" s="67">
        <v>2011</v>
      </c>
      <c r="L17" s="68">
        <v>2012</v>
      </c>
    </row>
    <row r="18" spans="2:12" ht="13.5">
      <c r="B18" s="75" t="s">
        <v>386</v>
      </c>
      <c r="C18" s="119">
        <v>17.38</v>
      </c>
      <c r="D18" s="75">
        <v>13.52</v>
      </c>
      <c r="E18" s="75">
        <v>26.47</v>
      </c>
      <c r="F18" s="76">
        <v>19.34</v>
      </c>
      <c r="G18" s="75">
        <v>32.74</v>
      </c>
      <c r="H18" s="75">
        <v>10.94</v>
      </c>
      <c r="I18" s="75">
        <v>9.26</v>
      </c>
      <c r="J18" s="75">
        <v>14.36</v>
      </c>
      <c r="K18" s="75">
        <v>25.19</v>
      </c>
      <c r="L18" s="247">
        <v>13.72</v>
      </c>
    </row>
    <row r="19" spans="2:12" ht="13.5">
      <c r="B19" s="75" t="s">
        <v>340</v>
      </c>
      <c r="C19" s="119">
        <v>189.23</v>
      </c>
      <c r="D19" s="75">
        <v>199.97</v>
      </c>
      <c r="E19" s="75">
        <v>216.54</v>
      </c>
      <c r="F19" s="75">
        <v>238.78</v>
      </c>
      <c r="G19" s="75">
        <v>259.22</v>
      </c>
      <c r="H19" s="75">
        <v>248.43</v>
      </c>
      <c r="I19" s="75">
        <v>244.28</v>
      </c>
      <c r="J19" s="75">
        <v>253.45</v>
      </c>
      <c r="K19" s="75">
        <v>266.58</v>
      </c>
      <c r="L19" s="247">
        <v>267.24</v>
      </c>
    </row>
    <row r="20" spans="2:12" ht="13.5">
      <c r="B20" s="75" t="s">
        <v>269</v>
      </c>
      <c r="C20" s="119">
        <v>60.28</v>
      </c>
      <c r="D20" s="75">
        <v>58.52</v>
      </c>
      <c r="E20" s="75">
        <v>70.45</v>
      </c>
      <c r="F20" s="75">
        <v>59.38</v>
      </c>
      <c r="G20" s="75">
        <v>70.88</v>
      </c>
      <c r="H20" s="75">
        <v>51.45</v>
      </c>
      <c r="I20" s="75">
        <v>50.27</v>
      </c>
      <c r="J20" s="75">
        <v>41.46</v>
      </c>
      <c r="K20" s="75">
        <v>67.3</v>
      </c>
      <c r="L20" s="247">
        <v>56.97</v>
      </c>
    </row>
    <row r="21" spans="2:12" ht="13.5">
      <c r="B21" s="75" t="s">
        <v>441</v>
      </c>
      <c r="C21" s="103">
        <v>2810171</v>
      </c>
      <c r="D21" s="103">
        <v>2810171</v>
      </c>
      <c r="E21" s="103">
        <v>2810171</v>
      </c>
      <c r="F21" s="103">
        <v>2810171</v>
      </c>
      <c r="G21" s="103">
        <v>2810171</v>
      </c>
      <c r="H21" s="103">
        <v>2741571</v>
      </c>
      <c r="I21" s="103">
        <v>2717571</v>
      </c>
      <c r="J21" s="103">
        <v>2703761</v>
      </c>
      <c r="K21" s="103">
        <v>2684193</v>
      </c>
      <c r="L21" s="104">
        <v>2590715</v>
      </c>
    </row>
    <row r="22" spans="2:12" ht="13.5">
      <c r="B22" s="75" t="s">
        <v>97</v>
      </c>
      <c r="C22" s="103">
        <v>16672</v>
      </c>
      <c r="D22" s="103">
        <v>18908</v>
      </c>
      <c r="E22" s="103">
        <v>18557</v>
      </c>
      <c r="F22" s="103">
        <v>18641</v>
      </c>
      <c r="G22" s="103">
        <v>21556</v>
      </c>
      <c r="H22" s="103">
        <v>21251</v>
      </c>
      <c r="I22" s="103">
        <v>21425</v>
      </c>
      <c r="J22" s="103">
        <v>24343</v>
      </c>
      <c r="K22" s="103">
        <v>24108</v>
      </c>
      <c r="L22" s="104">
        <v>23262</v>
      </c>
    </row>
    <row r="23" spans="2:12" ht="13.5">
      <c r="B23" s="75" t="s">
        <v>362</v>
      </c>
      <c r="C23" s="297">
        <v>3.19</v>
      </c>
      <c r="D23" s="297">
        <v>3.54</v>
      </c>
      <c r="E23" s="297">
        <v>3.33</v>
      </c>
      <c r="F23" s="297">
        <v>3.06</v>
      </c>
      <c r="G23" s="216">
        <v>3.2</v>
      </c>
      <c r="H23" s="216">
        <v>3.12</v>
      </c>
      <c r="I23" s="216">
        <v>3.24</v>
      </c>
      <c r="J23" s="216">
        <v>3.62</v>
      </c>
      <c r="K23" s="216">
        <v>3.45</v>
      </c>
      <c r="L23" s="265">
        <v>3.31</v>
      </c>
    </row>
    <row r="24" spans="2:12" ht="13.5">
      <c r="B24" s="75" t="s">
        <v>98</v>
      </c>
      <c r="C24" s="298">
        <v>31.27</v>
      </c>
      <c r="D24" s="298">
        <v>47.36</v>
      </c>
      <c r="E24" s="298">
        <v>23.76</v>
      </c>
      <c r="F24" s="298">
        <v>33.49</v>
      </c>
      <c r="G24" s="298">
        <v>23.26</v>
      </c>
      <c r="H24" s="298">
        <v>71.3</v>
      </c>
      <c r="I24" s="298">
        <v>85.11</v>
      </c>
      <c r="J24" s="298">
        <v>62.67</v>
      </c>
      <c r="K24" s="298">
        <v>35.73</v>
      </c>
      <c r="L24" s="299">
        <v>65.16</v>
      </c>
    </row>
    <row r="25" spans="2:12" ht="13.5">
      <c r="B25" s="75" t="s">
        <v>99</v>
      </c>
      <c r="C25" s="74">
        <v>19.18</v>
      </c>
      <c r="D25" s="75">
        <v>26.66</v>
      </c>
      <c r="E25" s="76">
        <v>14.66</v>
      </c>
      <c r="F25" s="76">
        <v>24.64</v>
      </c>
      <c r="G25" s="76">
        <v>19.1</v>
      </c>
      <c r="H25" s="76">
        <v>35.92</v>
      </c>
      <c r="I25" s="76">
        <v>36.7</v>
      </c>
      <c r="J25" s="76">
        <v>28.69</v>
      </c>
      <c r="K25" s="76">
        <v>15.09</v>
      </c>
      <c r="L25" s="249">
        <v>28.43</v>
      </c>
    </row>
    <row r="26" spans="2:12" ht="13.5">
      <c r="B26" s="75" t="s">
        <v>103</v>
      </c>
      <c r="C26" s="74">
        <v>1.94</v>
      </c>
      <c r="D26" s="75">
        <v>1.97</v>
      </c>
      <c r="E26" s="76">
        <v>2</v>
      </c>
      <c r="F26" s="76">
        <v>2.16</v>
      </c>
      <c r="G26" s="76">
        <v>2.53</v>
      </c>
      <c r="H26" s="76">
        <v>1.62</v>
      </c>
      <c r="I26" s="76">
        <v>1.41</v>
      </c>
      <c r="J26" s="76">
        <v>1.63</v>
      </c>
      <c r="K26" s="76">
        <v>1.43</v>
      </c>
      <c r="L26" s="249">
        <v>1.46</v>
      </c>
    </row>
    <row r="27" spans="2:12" ht="13.5">
      <c r="B27" s="75" t="s">
        <v>101</v>
      </c>
      <c r="C27" s="74">
        <v>6.11</v>
      </c>
      <c r="D27" s="75">
        <v>6.73</v>
      </c>
      <c r="E27" s="76">
        <v>6.13</v>
      </c>
      <c r="F27" s="76">
        <v>8.67</v>
      </c>
      <c r="G27" s="76">
        <v>9.27</v>
      </c>
      <c r="H27" s="76">
        <v>7.83</v>
      </c>
      <c r="I27" s="76">
        <v>6.86</v>
      </c>
      <c r="J27" s="76">
        <v>9.94</v>
      </c>
      <c r="K27" s="76">
        <v>5.65</v>
      </c>
      <c r="L27" s="249">
        <v>6.85</v>
      </c>
    </row>
    <row r="28" spans="2:12" ht="13.5">
      <c r="B28" s="75" t="s">
        <v>270</v>
      </c>
      <c r="C28" s="118">
        <v>214745</v>
      </c>
      <c r="D28" s="103">
        <v>246728</v>
      </c>
      <c r="E28" s="103">
        <v>229494</v>
      </c>
      <c r="F28" s="103">
        <v>192580</v>
      </c>
      <c r="G28" s="103">
        <v>234782</v>
      </c>
      <c r="H28" s="103">
        <v>150103</v>
      </c>
      <c r="I28" s="103">
        <v>151573</v>
      </c>
      <c r="J28" s="103">
        <v>171394</v>
      </c>
      <c r="K28" s="103">
        <v>201672</v>
      </c>
      <c r="L28" s="104">
        <v>164000</v>
      </c>
    </row>
    <row r="29" spans="2:12" ht="13.5">
      <c r="B29" s="75" t="s">
        <v>102</v>
      </c>
      <c r="C29" s="77">
        <v>7.299118765121422</v>
      </c>
      <c r="D29" s="77">
        <v>6.409366866727733</v>
      </c>
      <c r="E29" s="77">
        <v>7.001068348558133</v>
      </c>
      <c r="F29" s="77">
        <v>9.34</v>
      </c>
      <c r="G29" s="77">
        <v>9.26</v>
      </c>
      <c r="H29" s="77">
        <v>10.15</v>
      </c>
      <c r="I29" s="77">
        <v>9.37</v>
      </c>
      <c r="J29" s="77">
        <v>8.98</v>
      </c>
      <c r="K29" s="77">
        <v>7.42</v>
      </c>
      <c r="L29" s="220">
        <v>9.55</v>
      </c>
    </row>
    <row r="30" spans="2:12" ht="13.5">
      <c r="B30" s="75" t="s">
        <v>104</v>
      </c>
      <c r="C30" s="78">
        <v>6</v>
      </c>
      <c r="D30" s="76">
        <v>7</v>
      </c>
      <c r="E30" s="76">
        <v>7</v>
      </c>
      <c r="F30" s="76">
        <v>7</v>
      </c>
      <c r="G30" s="76">
        <v>8</v>
      </c>
      <c r="H30" s="76">
        <v>8</v>
      </c>
      <c r="I30" s="76">
        <v>8</v>
      </c>
      <c r="J30" s="76">
        <v>9</v>
      </c>
      <c r="K30" s="76">
        <v>9</v>
      </c>
      <c r="L30" s="249">
        <v>9</v>
      </c>
    </row>
    <row r="31" spans="2:12" ht="13.5">
      <c r="B31" s="75" t="s">
        <v>363</v>
      </c>
      <c r="C31" s="103">
        <v>9999.809</v>
      </c>
      <c r="D31" s="103">
        <v>27836.811</v>
      </c>
      <c r="E31" s="103">
        <v>19999.969</v>
      </c>
      <c r="F31" s="103">
        <v>19999.834</v>
      </c>
      <c r="G31" s="103">
        <v>33716.97</v>
      </c>
      <c r="H31" s="103">
        <v>39000</v>
      </c>
      <c r="I31" s="103">
        <v>10000</v>
      </c>
      <c r="J31" s="103">
        <v>5000</v>
      </c>
      <c r="K31" s="103">
        <v>7938</v>
      </c>
      <c r="L31" s="104">
        <v>34000</v>
      </c>
    </row>
    <row r="32" ht="13.5">
      <c r="B32" s="100" t="s">
        <v>364</v>
      </c>
    </row>
    <row r="33" ht="13.5">
      <c r="B33" s="100" t="s">
        <v>367</v>
      </c>
    </row>
    <row r="34" ht="13.5">
      <c r="B34" s="105" t="s">
        <v>365</v>
      </c>
    </row>
    <row r="35" ht="13.5">
      <c r="B35" s="306" t="s">
        <v>366</v>
      </c>
    </row>
    <row r="36" ht="13.5">
      <c r="B36" s="105" t="s">
        <v>105</v>
      </c>
    </row>
    <row r="37" ht="13.5">
      <c r="B37" s="120" t="s">
        <v>264</v>
      </c>
    </row>
    <row r="38" ht="13.5">
      <c r="B38" s="105" t="s">
        <v>344</v>
      </c>
    </row>
    <row r="40" spans="2:12" ht="13.5">
      <c r="B40" s="65" t="s">
        <v>470</v>
      </c>
      <c r="D40" s="101"/>
      <c r="G40" s="101"/>
      <c r="H40" s="101"/>
      <c r="I40" s="101"/>
      <c r="J40" s="101"/>
      <c r="K40" s="101"/>
      <c r="L40" s="101"/>
    </row>
    <row r="41" spans="2:12" ht="13.5">
      <c r="B41" s="22" t="s">
        <v>55</v>
      </c>
      <c r="C41" s="67">
        <v>2003</v>
      </c>
      <c r="D41" s="67">
        <v>2004</v>
      </c>
      <c r="E41" s="67">
        <v>2005</v>
      </c>
      <c r="F41" s="67">
        <v>2006</v>
      </c>
      <c r="G41" s="67">
        <v>2007</v>
      </c>
      <c r="H41" s="67">
        <v>2008</v>
      </c>
      <c r="I41" s="67">
        <v>2009</v>
      </c>
      <c r="J41" s="67">
        <v>2010</v>
      </c>
      <c r="K41" s="67">
        <v>2011</v>
      </c>
      <c r="L41" s="68">
        <v>2012</v>
      </c>
    </row>
    <row r="42" spans="2:12" ht="13.5">
      <c r="B42" s="75" t="s">
        <v>471</v>
      </c>
      <c r="C42" s="103">
        <v>368</v>
      </c>
      <c r="D42" s="103">
        <v>394</v>
      </c>
      <c r="E42" s="103">
        <v>432</v>
      </c>
      <c r="F42" s="103">
        <v>515</v>
      </c>
      <c r="G42" s="103">
        <v>657</v>
      </c>
      <c r="H42" s="103">
        <v>403</v>
      </c>
      <c r="I42" s="103">
        <v>345</v>
      </c>
      <c r="J42" s="103">
        <v>412</v>
      </c>
      <c r="K42" s="103">
        <v>380</v>
      </c>
      <c r="L42" s="104">
        <v>390</v>
      </c>
    </row>
    <row r="43" spans="2:12" ht="13.5">
      <c r="B43" s="75" t="s">
        <v>472</v>
      </c>
      <c r="C43" s="103">
        <v>7973</v>
      </c>
      <c r="D43" s="103">
        <v>11715</v>
      </c>
      <c r="E43" s="103">
        <v>11669</v>
      </c>
      <c r="F43" s="103">
        <v>17060</v>
      </c>
      <c r="G43" s="103">
        <v>17288</v>
      </c>
      <c r="H43" s="103">
        <v>12526</v>
      </c>
      <c r="I43" s="103">
        <v>8110</v>
      </c>
      <c r="J43" s="103">
        <v>11090</v>
      </c>
      <c r="K43" s="103">
        <v>9755</v>
      </c>
      <c r="L43" s="104">
        <v>10084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15"/>
    <pageSetUpPr fitToPage="1"/>
  </sheetPr>
  <dimension ref="A1:L67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1" sqref="A1"/>
    </sheetView>
  </sheetViews>
  <sheetFormatPr defaultColWidth="9.00390625" defaultRowHeight="13.5"/>
  <cols>
    <col min="1" max="1" width="9.00390625" style="121" customWidth="1"/>
    <col min="2" max="2" width="40.625" style="121" customWidth="1"/>
    <col min="3" max="4" width="9.625" style="121" customWidth="1"/>
    <col min="5" max="6" width="9.625" style="100" customWidth="1"/>
    <col min="7" max="10" width="9.875" style="100" bestFit="1" customWidth="1"/>
    <col min="11" max="11" width="9.875" style="100" customWidth="1"/>
    <col min="12" max="12" width="9.875" style="121" bestFit="1" customWidth="1"/>
    <col min="13" max="16384" width="9.00390625" style="121" customWidth="1"/>
  </cols>
  <sheetData>
    <row r="1" ht="13.5">
      <c r="B1" s="4" t="s">
        <v>106</v>
      </c>
    </row>
    <row r="2" spans="2:12" ht="13.5">
      <c r="B2" s="18" t="s">
        <v>55</v>
      </c>
      <c r="C2" s="19">
        <v>2003</v>
      </c>
      <c r="D2" s="19">
        <v>2004</v>
      </c>
      <c r="E2" s="80">
        <v>2005</v>
      </c>
      <c r="F2" s="80">
        <v>2006</v>
      </c>
      <c r="G2" s="80">
        <v>2007</v>
      </c>
      <c r="H2" s="80">
        <v>2008</v>
      </c>
      <c r="I2" s="80">
        <v>2009</v>
      </c>
      <c r="J2" s="80">
        <v>2010</v>
      </c>
      <c r="K2" s="80">
        <v>2011</v>
      </c>
      <c r="L2" s="79">
        <v>2012</v>
      </c>
    </row>
    <row r="3" spans="2:12" ht="13.5">
      <c r="B3" s="14" t="s">
        <v>107</v>
      </c>
      <c r="C3" s="178"/>
      <c r="D3" s="178"/>
      <c r="E3" s="165"/>
      <c r="F3" s="165"/>
      <c r="G3" s="165"/>
      <c r="H3" s="165"/>
      <c r="I3" s="165"/>
      <c r="J3" s="165"/>
      <c r="K3" s="165"/>
      <c r="L3" s="164"/>
    </row>
    <row r="4" spans="2:12" ht="13.5">
      <c r="B4" s="15" t="s">
        <v>108</v>
      </c>
      <c r="C4" s="195">
        <v>1411513</v>
      </c>
      <c r="D4" s="195">
        <v>1407725</v>
      </c>
      <c r="E4" s="196">
        <v>1382066</v>
      </c>
      <c r="F4" s="196">
        <v>1391882</v>
      </c>
      <c r="G4" s="336">
        <v>1371576</v>
      </c>
      <c r="H4" s="336">
        <v>1376365</v>
      </c>
      <c r="I4" s="336">
        <v>1352068</v>
      </c>
      <c r="J4" s="336">
        <v>1405178</v>
      </c>
      <c r="K4" s="336">
        <v>1390286</v>
      </c>
      <c r="L4" s="307">
        <v>1373023</v>
      </c>
    </row>
    <row r="5" spans="2:12" ht="13.5">
      <c r="B5" s="16" t="s">
        <v>109</v>
      </c>
      <c r="C5" s="179">
        <v>1217465</v>
      </c>
      <c r="D5" s="179">
        <v>1170428</v>
      </c>
      <c r="E5" s="180">
        <v>1159517</v>
      </c>
      <c r="F5" s="180">
        <v>1140302</v>
      </c>
      <c r="G5" s="335">
        <v>1130480</v>
      </c>
      <c r="H5" s="335">
        <v>1124122</v>
      </c>
      <c r="I5" s="335">
        <v>1110852</v>
      </c>
      <c r="J5" s="335">
        <v>1108843</v>
      </c>
      <c r="K5" s="335">
        <v>1120243</v>
      </c>
      <c r="L5" s="206">
        <v>1105587</v>
      </c>
    </row>
    <row r="6" spans="2:12" ht="13.5">
      <c r="B6" s="136" t="s">
        <v>148</v>
      </c>
      <c r="C6" s="179">
        <v>244058</v>
      </c>
      <c r="D6" s="179">
        <v>245284</v>
      </c>
      <c r="E6" s="180">
        <v>228886</v>
      </c>
      <c r="F6" s="180">
        <v>216123</v>
      </c>
      <c r="G6" s="335">
        <v>207751</v>
      </c>
      <c r="H6" s="335">
        <v>200585</v>
      </c>
      <c r="I6" s="335">
        <v>193613</v>
      </c>
      <c r="J6" s="335">
        <v>186467</v>
      </c>
      <c r="K6" s="335">
        <v>180446</v>
      </c>
      <c r="L6" s="206">
        <v>171318</v>
      </c>
    </row>
    <row r="7" spans="2:12" ht="13.5">
      <c r="B7" s="136" t="s">
        <v>149</v>
      </c>
      <c r="C7" s="179">
        <v>538191</v>
      </c>
      <c r="D7" s="179">
        <v>533407</v>
      </c>
      <c r="E7" s="180">
        <v>510727</v>
      </c>
      <c r="F7" s="180">
        <v>514713</v>
      </c>
      <c r="G7" s="335">
        <v>503547</v>
      </c>
      <c r="H7" s="335">
        <v>486845</v>
      </c>
      <c r="I7" s="335">
        <v>490809</v>
      </c>
      <c r="J7" s="335">
        <v>475932</v>
      </c>
      <c r="K7" s="335">
        <v>461109</v>
      </c>
      <c r="L7" s="206">
        <v>475262</v>
      </c>
    </row>
    <row r="8" spans="2:12" ht="13.5">
      <c r="B8" s="136" t="s">
        <v>150</v>
      </c>
      <c r="C8" s="179">
        <v>71297</v>
      </c>
      <c r="D8" s="179">
        <v>61488</v>
      </c>
      <c r="E8" s="180">
        <v>59733</v>
      </c>
      <c r="F8" s="180">
        <v>59461</v>
      </c>
      <c r="G8" s="335">
        <v>64012</v>
      </c>
      <c r="H8" s="335">
        <v>60765</v>
      </c>
      <c r="I8" s="335">
        <v>60510</v>
      </c>
      <c r="J8" s="335">
        <v>59169</v>
      </c>
      <c r="K8" s="335">
        <v>62149</v>
      </c>
      <c r="L8" s="206">
        <v>62740</v>
      </c>
    </row>
    <row r="9" spans="2:12" ht="13.5">
      <c r="B9" s="136" t="s">
        <v>271</v>
      </c>
      <c r="C9" s="179">
        <v>288477</v>
      </c>
      <c r="D9" s="179">
        <v>291753</v>
      </c>
      <c r="E9" s="180">
        <v>311960</v>
      </c>
      <c r="F9" s="180">
        <v>299937</v>
      </c>
      <c r="G9" s="335">
        <v>302380</v>
      </c>
      <c r="H9" s="335">
        <v>303508</v>
      </c>
      <c r="I9" s="335">
        <v>297963</v>
      </c>
      <c r="J9" s="335">
        <v>296238</v>
      </c>
      <c r="K9" s="335">
        <v>318689</v>
      </c>
      <c r="L9" s="206">
        <v>304561</v>
      </c>
    </row>
    <row r="10" spans="2:12" ht="13.5">
      <c r="B10" s="138" t="s">
        <v>151</v>
      </c>
      <c r="C10" s="195">
        <v>75442</v>
      </c>
      <c r="D10" s="195">
        <v>38496</v>
      </c>
      <c r="E10" s="196">
        <v>48311</v>
      </c>
      <c r="F10" s="196">
        <v>50068</v>
      </c>
      <c r="G10" s="336">
        <v>52790</v>
      </c>
      <c r="H10" s="336">
        <v>72419</v>
      </c>
      <c r="I10" s="336">
        <v>67957</v>
      </c>
      <c r="J10" s="336">
        <v>91037</v>
      </c>
      <c r="K10" s="336">
        <v>97850</v>
      </c>
      <c r="L10" s="307">
        <v>91705</v>
      </c>
    </row>
    <row r="11" spans="2:12" ht="13.5">
      <c r="B11" s="3" t="s">
        <v>110</v>
      </c>
      <c r="C11" s="197">
        <v>20609</v>
      </c>
      <c r="D11" s="197">
        <v>18856</v>
      </c>
      <c r="E11" s="198">
        <v>22779</v>
      </c>
      <c r="F11" s="198">
        <v>23649</v>
      </c>
      <c r="G11" s="387">
        <v>24068</v>
      </c>
      <c r="H11" s="387">
        <v>23219</v>
      </c>
      <c r="I11" s="387">
        <v>26049</v>
      </c>
      <c r="J11" s="387">
        <v>27977</v>
      </c>
      <c r="K11" s="387">
        <v>41143</v>
      </c>
      <c r="L11" s="388">
        <v>48729</v>
      </c>
    </row>
    <row r="12" spans="2:12" ht="13.5">
      <c r="B12" s="18" t="s">
        <v>203</v>
      </c>
      <c r="C12" s="178">
        <v>173438</v>
      </c>
      <c r="D12" s="178">
        <v>218440</v>
      </c>
      <c r="E12" s="165">
        <v>199769</v>
      </c>
      <c r="F12" s="165">
        <v>227931</v>
      </c>
      <c r="G12" s="389">
        <v>217027</v>
      </c>
      <c r="H12" s="389">
        <v>229022</v>
      </c>
      <c r="I12" s="389">
        <v>215166</v>
      </c>
      <c r="J12" s="389">
        <v>268357</v>
      </c>
      <c r="K12" s="389">
        <v>228900</v>
      </c>
      <c r="L12" s="390">
        <v>218706</v>
      </c>
    </row>
    <row r="13" spans="2:12" ht="13.5">
      <c r="B13" s="136" t="s">
        <v>152</v>
      </c>
      <c r="C13" s="129">
        <v>71544</v>
      </c>
      <c r="D13" s="129">
        <v>108485</v>
      </c>
      <c r="E13" s="130">
        <v>100601</v>
      </c>
      <c r="F13" s="130">
        <v>145047</v>
      </c>
      <c r="G13" s="378">
        <v>144666</v>
      </c>
      <c r="H13" s="378">
        <v>131443</v>
      </c>
      <c r="I13" s="378">
        <v>109173</v>
      </c>
      <c r="J13" s="378">
        <v>139052</v>
      </c>
      <c r="K13" s="378">
        <v>137456</v>
      </c>
      <c r="L13" s="379">
        <v>131305</v>
      </c>
    </row>
    <row r="14" spans="2:12" ht="13.5">
      <c r="B14" s="136" t="s">
        <v>197</v>
      </c>
      <c r="C14" s="129">
        <v>10238</v>
      </c>
      <c r="D14" s="129">
        <v>13230</v>
      </c>
      <c r="E14" s="130">
        <v>4047</v>
      </c>
      <c r="F14" s="130">
        <v>3553</v>
      </c>
      <c r="G14" s="378">
        <v>3778</v>
      </c>
      <c r="H14" s="378">
        <v>18485</v>
      </c>
      <c r="I14" s="378">
        <v>24839</v>
      </c>
      <c r="J14" s="378">
        <v>40996</v>
      </c>
      <c r="K14" s="378">
        <v>21340</v>
      </c>
      <c r="L14" s="379">
        <v>24164</v>
      </c>
    </row>
    <row r="15" spans="2:12" ht="13.5">
      <c r="B15" s="136" t="s">
        <v>154</v>
      </c>
      <c r="C15" s="129">
        <v>44306</v>
      </c>
      <c r="D15" s="129">
        <v>51251</v>
      </c>
      <c r="E15" s="130">
        <v>51329</v>
      </c>
      <c r="F15" s="130">
        <v>36385</v>
      </c>
      <c r="G15" s="378">
        <v>28043</v>
      </c>
      <c r="H15" s="378">
        <v>31635</v>
      </c>
      <c r="I15" s="378">
        <v>46212</v>
      </c>
      <c r="J15" s="378">
        <v>53087</v>
      </c>
      <c r="K15" s="378">
        <v>39085</v>
      </c>
      <c r="L15" s="379">
        <v>35060</v>
      </c>
    </row>
    <row r="16" spans="2:12" ht="13.5">
      <c r="B16" s="136" t="s">
        <v>397</v>
      </c>
      <c r="C16" s="129">
        <v>49593</v>
      </c>
      <c r="D16" s="129">
        <v>47132</v>
      </c>
      <c r="E16" s="130">
        <v>45503</v>
      </c>
      <c r="F16" s="130">
        <v>43670</v>
      </c>
      <c r="G16" s="378">
        <v>41290</v>
      </c>
      <c r="H16" s="378">
        <v>48073</v>
      </c>
      <c r="I16" s="378">
        <v>35847</v>
      </c>
      <c r="J16" s="378">
        <v>36350</v>
      </c>
      <c r="K16" s="378">
        <v>31928</v>
      </c>
      <c r="L16" s="379">
        <v>28926</v>
      </c>
    </row>
    <row r="17" spans="2:12" ht="13.5">
      <c r="B17" s="138" t="s">
        <v>155</v>
      </c>
      <c r="C17" s="128">
        <v>-2243</v>
      </c>
      <c r="D17" s="128">
        <v>-1658</v>
      </c>
      <c r="E17" s="140">
        <v>-1711</v>
      </c>
      <c r="F17" s="140">
        <v>-724</v>
      </c>
      <c r="G17" s="382">
        <v>-750</v>
      </c>
      <c r="H17" s="382">
        <v>-614</v>
      </c>
      <c r="I17" s="382">
        <v>-906</v>
      </c>
      <c r="J17" s="382">
        <v>-1130</v>
      </c>
      <c r="K17" s="382">
        <v>-909</v>
      </c>
      <c r="L17" s="383">
        <v>-750</v>
      </c>
    </row>
    <row r="18" spans="2:12" ht="13.5">
      <c r="B18" s="18" t="s">
        <v>111</v>
      </c>
      <c r="C18" s="133">
        <v>264551</v>
      </c>
      <c r="D18" s="133">
        <v>259102</v>
      </c>
      <c r="E18" s="134">
        <v>286667</v>
      </c>
      <c r="F18" s="134">
        <v>302016</v>
      </c>
      <c r="G18" s="391">
        <v>321058</v>
      </c>
      <c r="H18" s="391">
        <v>327286</v>
      </c>
      <c r="I18" s="391">
        <v>412117</v>
      </c>
      <c r="J18" s="391">
        <v>435794</v>
      </c>
      <c r="K18" s="391">
        <v>439374</v>
      </c>
      <c r="L18" s="392">
        <v>490861</v>
      </c>
    </row>
    <row r="19" spans="2:12" ht="13.5">
      <c r="B19" s="136" t="s">
        <v>156</v>
      </c>
      <c r="C19" s="129">
        <v>35672</v>
      </c>
      <c r="D19" s="129">
        <v>48605</v>
      </c>
      <c r="E19" s="130">
        <v>53246</v>
      </c>
      <c r="F19" s="130">
        <v>49116</v>
      </c>
      <c r="G19" s="378">
        <v>42616</v>
      </c>
      <c r="H19" s="378">
        <v>46092</v>
      </c>
      <c r="I19" s="378">
        <v>66905</v>
      </c>
      <c r="J19" s="378">
        <v>107391</v>
      </c>
      <c r="K19" s="378">
        <v>90302</v>
      </c>
      <c r="L19" s="379">
        <v>80149</v>
      </c>
    </row>
    <row r="20" spans="2:12" ht="13.5">
      <c r="B20" s="46" t="s">
        <v>157</v>
      </c>
      <c r="C20" s="129">
        <v>132235</v>
      </c>
      <c r="D20" s="129">
        <v>125244</v>
      </c>
      <c r="E20" s="130">
        <v>139722</v>
      </c>
      <c r="F20" s="130">
        <v>147059</v>
      </c>
      <c r="G20" s="378">
        <v>166382</v>
      </c>
      <c r="H20" s="378">
        <v>172889</v>
      </c>
      <c r="I20" s="378">
        <v>166542</v>
      </c>
      <c r="J20" s="378">
        <v>156398</v>
      </c>
      <c r="K20" s="378">
        <v>160128</v>
      </c>
      <c r="L20" s="379">
        <v>211969</v>
      </c>
    </row>
    <row r="21" spans="2:12" ht="13.5">
      <c r="B21" s="46" t="s">
        <v>387</v>
      </c>
      <c r="C21" s="144" t="s">
        <v>274</v>
      </c>
      <c r="D21" s="144" t="s">
        <v>274</v>
      </c>
      <c r="E21" s="145" t="s">
        <v>274</v>
      </c>
      <c r="F21" s="145" t="s">
        <v>274</v>
      </c>
      <c r="G21" s="380" t="s">
        <v>289</v>
      </c>
      <c r="H21" s="380" t="s">
        <v>289</v>
      </c>
      <c r="I21" s="380">
        <v>25594</v>
      </c>
      <c r="J21" s="380">
        <v>25888</v>
      </c>
      <c r="K21" s="380">
        <v>26789</v>
      </c>
      <c r="L21" s="393">
        <v>27751</v>
      </c>
    </row>
    <row r="22" spans="2:12" ht="13.5">
      <c r="B22" s="136" t="s">
        <v>159</v>
      </c>
      <c r="C22" s="129">
        <v>21125</v>
      </c>
      <c r="D22" s="129">
        <v>22826</v>
      </c>
      <c r="E22" s="130">
        <v>25436</v>
      </c>
      <c r="F22" s="130">
        <v>34597</v>
      </c>
      <c r="G22" s="378">
        <v>36132</v>
      </c>
      <c r="H22" s="378">
        <v>38526</v>
      </c>
      <c r="I22" s="378">
        <v>60758</v>
      </c>
      <c r="J22" s="378">
        <v>57096</v>
      </c>
      <c r="K22" s="378">
        <v>48901</v>
      </c>
      <c r="L22" s="379">
        <v>56973</v>
      </c>
    </row>
    <row r="23" spans="2:12" ht="13.5">
      <c r="B23" s="136" t="s">
        <v>161</v>
      </c>
      <c r="C23" s="129">
        <v>11480</v>
      </c>
      <c r="D23" s="129">
        <v>11587</v>
      </c>
      <c r="E23" s="130">
        <v>12075</v>
      </c>
      <c r="F23" s="130">
        <v>12765</v>
      </c>
      <c r="G23" s="378">
        <v>11989</v>
      </c>
      <c r="H23" s="378">
        <v>13704</v>
      </c>
      <c r="I23" s="378">
        <v>13461</v>
      </c>
      <c r="J23" s="378">
        <v>16606</v>
      </c>
      <c r="K23" s="378">
        <v>15624</v>
      </c>
      <c r="L23" s="379">
        <v>12499</v>
      </c>
    </row>
    <row r="24" spans="2:12" ht="13.5">
      <c r="B24" s="375" t="s">
        <v>424</v>
      </c>
      <c r="C24" s="129">
        <v>65487</v>
      </c>
      <c r="D24" s="129">
        <v>52055</v>
      </c>
      <c r="E24" s="130">
        <v>57150</v>
      </c>
      <c r="F24" s="130">
        <v>59327</v>
      </c>
      <c r="G24" s="378">
        <v>64868</v>
      </c>
      <c r="H24" s="378">
        <v>56591</v>
      </c>
      <c r="I24" s="378">
        <v>79431</v>
      </c>
      <c r="J24" s="378">
        <v>73034</v>
      </c>
      <c r="K24" s="378">
        <v>98096</v>
      </c>
      <c r="L24" s="379">
        <v>102169</v>
      </c>
    </row>
    <row r="25" spans="1:12" ht="13.5">
      <c r="A25" s="150"/>
      <c r="B25" s="138" t="s">
        <v>162</v>
      </c>
      <c r="C25" s="128">
        <v>-1448</v>
      </c>
      <c r="D25" s="128">
        <v>-1215</v>
      </c>
      <c r="E25" s="140">
        <v>-962</v>
      </c>
      <c r="F25" s="140">
        <v>-848</v>
      </c>
      <c r="G25" s="382">
        <v>-929</v>
      </c>
      <c r="H25" s="382">
        <v>-516</v>
      </c>
      <c r="I25" s="382">
        <v>-574</v>
      </c>
      <c r="J25" s="382">
        <v>-619</v>
      </c>
      <c r="K25" s="382">
        <v>-546</v>
      </c>
      <c r="L25" s="383">
        <v>-649</v>
      </c>
    </row>
    <row r="26" spans="2:12" ht="13.5">
      <c r="B26" s="3" t="s">
        <v>112</v>
      </c>
      <c r="C26" s="154">
        <v>1676064</v>
      </c>
      <c r="D26" s="154">
        <v>1666828</v>
      </c>
      <c r="E26" s="162">
        <v>1668734</v>
      </c>
      <c r="F26" s="162">
        <v>1693898</v>
      </c>
      <c r="G26" s="394">
        <v>1692635</v>
      </c>
      <c r="H26" s="394">
        <v>1703651</v>
      </c>
      <c r="I26" s="394">
        <v>1764185</v>
      </c>
      <c r="J26" s="394">
        <v>1840972</v>
      </c>
      <c r="K26" s="394">
        <v>1829661</v>
      </c>
      <c r="L26" s="395">
        <v>1863885</v>
      </c>
    </row>
    <row r="27" spans="2:12" ht="13.5">
      <c r="B27" s="14" t="s">
        <v>114</v>
      </c>
      <c r="C27" s="124"/>
      <c r="D27" s="124"/>
      <c r="E27" s="125"/>
      <c r="F27" s="125"/>
      <c r="G27" s="396"/>
      <c r="H27" s="396"/>
      <c r="I27" s="396"/>
      <c r="J27" s="396"/>
      <c r="K27" s="396"/>
      <c r="L27" s="397"/>
    </row>
    <row r="28" spans="2:12" ht="13.5">
      <c r="B28" s="17" t="s">
        <v>115</v>
      </c>
      <c r="C28" s="129">
        <v>751572</v>
      </c>
      <c r="D28" s="129">
        <v>734345</v>
      </c>
      <c r="E28" s="130">
        <v>718878</v>
      </c>
      <c r="F28" s="130">
        <v>661945</v>
      </c>
      <c r="G28" s="378">
        <v>601454</v>
      </c>
      <c r="H28" s="378">
        <v>616624</v>
      </c>
      <c r="I28" s="378">
        <v>633223</v>
      </c>
      <c r="J28" s="378">
        <v>654319</v>
      </c>
      <c r="K28" s="378">
        <v>646713</v>
      </c>
      <c r="L28" s="379">
        <v>695920</v>
      </c>
    </row>
    <row r="29" spans="2:12" ht="13.5">
      <c r="B29" s="156" t="s">
        <v>163</v>
      </c>
      <c r="C29" s="129">
        <v>257633</v>
      </c>
      <c r="D29" s="129">
        <v>283833</v>
      </c>
      <c r="E29" s="130">
        <v>305500</v>
      </c>
      <c r="F29" s="130">
        <v>305500</v>
      </c>
      <c r="G29" s="378">
        <v>305500</v>
      </c>
      <c r="H29" s="378">
        <v>331489</v>
      </c>
      <c r="I29" s="378">
        <v>291490</v>
      </c>
      <c r="J29" s="378">
        <v>301491</v>
      </c>
      <c r="K29" s="378">
        <v>311492</v>
      </c>
      <c r="L29" s="379">
        <v>331493</v>
      </c>
    </row>
    <row r="30" spans="2:12" ht="13.5">
      <c r="B30" s="156" t="s">
        <v>194</v>
      </c>
      <c r="C30" s="129">
        <v>182814</v>
      </c>
      <c r="D30" s="129">
        <v>99928</v>
      </c>
      <c r="E30" s="130">
        <v>89885</v>
      </c>
      <c r="F30" s="130">
        <v>39700</v>
      </c>
      <c r="G30" s="378">
        <v>32618</v>
      </c>
      <c r="H30" s="380" t="s">
        <v>289</v>
      </c>
      <c r="I30" s="380" t="s">
        <v>289</v>
      </c>
      <c r="J30" s="380" t="s">
        <v>289</v>
      </c>
      <c r="K30" s="380" t="s">
        <v>198</v>
      </c>
      <c r="L30" s="393" t="s">
        <v>289</v>
      </c>
    </row>
    <row r="31" spans="2:12" ht="13.5">
      <c r="B31" s="156" t="s">
        <v>195</v>
      </c>
      <c r="C31" s="129">
        <v>157875</v>
      </c>
      <c r="D31" s="129">
        <v>162083</v>
      </c>
      <c r="E31" s="130">
        <v>151753</v>
      </c>
      <c r="F31" s="130">
        <v>151539</v>
      </c>
      <c r="G31" s="378">
        <v>127778</v>
      </c>
      <c r="H31" s="378">
        <v>155648</v>
      </c>
      <c r="I31" s="378">
        <v>207741</v>
      </c>
      <c r="J31" s="378">
        <v>186681</v>
      </c>
      <c r="K31" s="378">
        <v>188239</v>
      </c>
      <c r="L31" s="379">
        <v>231520</v>
      </c>
    </row>
    <row r="32" spans="2:12" ht="13.5">
      <c r="B32" s="156" t="s">
        <v>166</v>
      </c>
      <c r="C32" s="144" t="s">
        <v>275</v>
      </c>
      <c r="D32" s="144" t="s">
        <v>275</v>
      </c>
      <c r="E32" s="145" t="s">
        <v>246</v>
      </c>
      <c r="F32" s="145" t="s">
        <v>246</v>
      </c>
      <c r="G32" s="380" t="s">
        <v>289</v>
      </c>
      <c r="H32" s="380" t="s">
        <v>289</v>
      </c>
      <c r="I32" s="380" t="s">
        <v>289</v>
      </c>
      <c r="J32" s="380" t="s">
        <v>289</v>
      </c>
      <c r="K32" s="380" t="s">
        <v>198</v>
      </c>
      <c r="L32" s="393" t="s">
        <v>289</v>
      </c>
    </row>
    <row r="33" spans="2:12" ht="13.5">
      <c r="B33" s="156" t="s">
        <v>167</v>
      </c>
      <c r="C33" s="144">
        <v>120896</v>
      </c>
      <c r="D33" s="144">
        <v>157808</v>
      </c>
      <c r="E33" s="145">
        <v>141480</v>
      </c>
      <c r="F33" s="145">
        <v>130222</v>
      </c>
      <c r="G33" s="380">
        <v>92947</v>
      </c>
      <c r="H33" s="380">
        <v>94557</v>
      </c>
      <c r="I33" s="380">
        <v>100734</v>
      </c>
      <c r="J33" s="380">
        <v>130903</v>
      </c>
      <c r="K33" s="380">
        <v>96870</v>
      </c>
      <c r="L33" s="393">
        <v>85578</v>
      </c>
    </row>
    <row r="34" spans="2:12" ht="13.5">
      <c r="B34" s="157" t="s">
        <v>398</v>
      </c>
      <c r="C34" s="128">
        <v>32354</v>
      </c>
      <c r="D34" s="128">
        <v>30693</v>
      </c>
      <c r="E34" s="140">
        <f>E28-E29-E30-E31-E33</f>
        <v>30260</v>
      </c>
      <c r="F34" s="140">
        <f>F28-F29-F30-F31-F33</f>
        <v>34984</v>
      </c>
      <c r="G34" s="382">
        <v>42611</v>
      </c>
      <c r="H34" s="382">
        <v>35930</v>
      </c>
      <c r="I34" s="382">
        <v>33258</v>
      </c>
      <c r="J34" s="382">
        <v>35244</v>
      </c>
      <c r="K34" s="382">
        <v>50112</v>
      </c>
      <c r="L34" s="383">
        <v>47329</v>
      </c>
    </row>
    <row r="35" spans="2:12" ht="13.5">
      <c r="B35" s="14" t="s">
        <v>116</v>
      </c>
      <c r="C35" s="129">
        <v>340746</v>
      </c>
      <c r="D35" s="129">
        <v>329770</v>
      </c>
      <c r="E35" s="130">
        <v>292458</v>
      </c>
      <c r="F35" s="130">
        <v>293466</v>
      </c>
      <c r="G35" s="378">
        <v>285135</v>
      </c>
      <c r="H35" s="378">
        <v>306570</v>
      </c>
      <c r="I35" s="378">
        <v>346345</v>
      </c>
      <c r="J35" s="378">
        <v>360362</v>
      </c>
      <c r="K35" s="378">
        <v>308853</v>
      </c>
      <c r="L35" s="379">
        <v>312864</v>
      </c>
    </row>
    <row r="36" spans="2:12" ht="13.5">
      <c r="B36" s="47" t="s">
        <v>368</v>
      </c>
      <c r="C36" s="129">
        <v>91239</v>
      </c>
      <c r="D36" s="129">
        <v>107020</v>
      </c>
      <c r="E36" s="130">
        <v>51969</v>
      </c>
      <c r="F36" s="130">
        <v>45597</v>
      </c>
      <c r="G36" s="378">
        <v>42742</v>
      </c>
      <c r="H36" s="378">
        <v>63359</v>
      </c>
      <c r="I36" s="378">
        <v>88169</v>
      </c>
      <c r="J36" s="378">
        <v>53456</v>
      </c>
      <c r="K36" s="378">
        <v>48765</v>
      </c>
      <c r="L36" s="379">
        <v>43631</v>
      </c>
    </row>
    <row r="37" spans="2:12" ht="13.5">
      <c r="B37" s="48" t="s">
        <v>196</v>
      </c>
      <c r="C37" s="129">
        <v>37676</v>
      </c>
      <c r="D37" s="129">
        <v>35747</v>
      </c>
      <c r="E37" s="130">
        <v>60563</v>
      </c>
      <c r="F37" s="130">
        <v>76925</v>
      </c>
      <c r="G37" s="378">
        <v>59728</v>
      </c>
      <c r="H37" s="378">
        <v>99352</v>
      </c>
      <c r="I37" s="378">
        <v>103319</v>
      </c>
      <c r="J37" s="378">
        <v>134946</v>
      </c>
      <c r="K37" s="378">
        <v>76180</v>
      </c>
      <c r="L37" s="379">
        <v>92660</v>
      </c>
    </row>
    <row r="38" spans="2:12" ht="13.5">
      <c r="B38" s="156" t="s">
        <v>170</v>
      </c>
      <c r="C38" s="129">
        <v>41900</v>
      </c>
      <c r="D38" s="129">
        <v>30029</v>
      </c>
      <c r="E38" s="130">
        <v>25123</v>
      </c>
      <c r="F38" s="130">
        <v>17670</v>
      </c>
      <c r="G38" s="378">
        <v>10954</v>
      </c>
      <c r="H38" s="378">
        <v>8378</v>
      </c>
      <c r="I38" s="378">
        <v>5910</v>
      </c>
      <c r="J38" s="378">
        <v>11348</v>
      </c>
      <c r="K38" s="378">
        <v>17825</v>
      </c>
      <c r="L38" s="379">
        <v>16599</v>
      </c>
    </row>
    <row r="39" spans="2:12" ht="13.5">
      <c r="B39" s="156" t="s">
        <v>173</v>
      </c>
      <c r="C39" s="129">
        <v>41221</v>
      </c>
      <c r="D39" s="129">
        <v>39000</v>
      </c>
      <c r="E39" s="130">
        <v>41690</v>
      </c>
      <c r="F39" s="130">
        <v>33527</v>
      </c>
      <c r="G39" s="378">
        <v>43854</v>
      </c>
      <c r="H39" s="378">
        <v>25150</v>
      </c>
      <c r="I39" s="378">
        <v>34894</v>
      </c>
      <c r="J39" s="378">
        <v>34945</v>
      </c>
      <c r="K39" s="378">
        <v>32795</v>
      </c>
      <c r="L39" s="379">
        <v>30479</v>
      </c>
    </row>
    <row r="40" spans="2:12" ht="13.5">
      <c r="B40" s="157" t="s">
        <v>399</v>
      </c>
      <c r="C40" s="128">
        <v>128710</v>
      </c>
      <c r="D40" s="128">
        <v>117974</v>
      </c>
      <c r="E40" s="140">
        <f>E35-E36-E37-E38-E39</f>
        <v>113113</v>
      </c>
      <c r="F40" s="140">
        <f>F35-F36-F37-F38-F39</f>
        <v>119747</v>
      </c>
      <c r="G40" s="382">
        <v>127857</v>
      </c>
      <c r="H40" s="382">
        <v>110331</v>
      </c>
      <c r="I40" s="382">
        <v>114053</v>
      </c>
      <c r="J40" s="382">
        <v>125667</v>
      </c>
      <c r="K40" s="382">
        <v>133288</v>
      </c>
      <c r="L40" s="383">
        <v>129495</v>
      </c>
    </row>
    <row r="41" spans="2:12" ht="13.5">
      <c r="B41" s="21" t="s">
        <v>117</v>
      </c>
      <c r="C41" s="199">
        <v>1092319</v>
      </c>
      <c r="D41" s="199">
        <v>1064116</v>
      </c>
      <c r="E41" s="200">
        <v>1011337</v>
      </c>
      <c r="F41" s="200">
        <v>955411</v>
      </c>
      <c r="G41" s="233">
        <v>886589</v>
      </c>
      <c r="H41" s="233">
        <v>923195</v>
      </c>
      <c r="I41" s="233">
        <v>979568</v>
      </c>
      <c r="J41" s="233">
        <v>1014681</v>
      </c>
      <c r="K41" s="233">
        <v>955567</v>
      </c>
      <c r="L41" s="234">
        <v>1008785</v>
      </c>
    </row>
    <row r="42" spans="2:12" ht="13.5">
      <c r="B42" s="14" t="s">
        <v>118</v>
      </c>
      <c r="C42" s="201">
        <v>4039</v>
      </c>
      <c r="D42" s="201">
        <v>4258</v>
      </c>
      <c r="E42" s="202">
        <v>8630</v>
      </c>
      <c r="F42" s="202">
        <v>10255</v>
      </c>
      <c r="G42" s="398" t="s">
        <v>289</v>
      </c>
      <c r="H42" s="398" t="s">
        <v>289</v>
      </c>
      <c r="I42" s="398" t="s">
        <v>289</v>
      </c>
      <c r="J42" s="398" t="s">
        <v>289</v>
      </c>
      <c r="K42" s="398" t="s">
        <v>198</v>
      </c>
      <c r="L42" s="399" t="s">
        <v>289</v>
      </c>
    </row>
    <row r="43" spans="2:12" ht="13.5">
      <c r="B43" s="14" t="s">
        <v>119</v>
      </c>
      <c r="C43" s="133"/>
      <c r="D43" s="133"/>
      <c r="E43" s="134"/>
      <c r="F43" s="134"/>
      <c r="G43" s="380"/>
      <c r="H43" s="380"/>
      <c r="I43" s="380"/>
      <c r="J43" s="380"/>
      <c r="K43" s="380"/>
      <c r="L43" s="393"/>
    </row>
    <row r="44" spans="2:12" ht="13.5">
      <c r="B44" s="203" t="s">
        <v>120</v>
      </c>
      <c r="C44" s="129">
        <v>141844</v>
      </c>
      <c r="D44" s="129">
        <v>141844</v>
      </c>
      <c r="E44" s="130">
        <v>141844</v>
      </c>
      <c r="F44" s="130">
        <v>141844</v>
      </c>
      <c r="G44" s="380" t="s">
        <v>289</v>
      </c>
      <c r="H44" s="380" t="s">
        <v>289</v>
      </c>
      <c r="I44" s="380" t="s">
        <v>289</v>
      </c>
      <c r="J44" s="380" t="s">
        <v>289</v>
      </c>
      <c r="K44" s="380" t="s">
        <v>198</v>
      </c>
      <c r="L44" s="393" t="s">
        <v>289</v>
      </c>
    </row>
    <row r="45" spans="2:12" ht="13.5">
      <c r="B45" s="203" t="s">
        <v>276</v>
      </c>
      <c r="C45" s="129">
        <v>2065</v>
      </c>
      <c r="D45" s="129">
        <v>2065</v>
      </c>
      <c r="E45" s="130">
        <v>2067</v>
      </c>
      <c r="F45" s="130">
        <v>2065</v>
      </c>
      <c r="G45" s="380" t="s">
        <v>289</v>
      </c>
      <c r="H45" s="380" t="s">
        <v>289</v>
      </c>
      <c r="I45" s="380" t="s">
        <v>289</v>
      </c>
      <c r="J45" s="380" t="s">
        <v>289</v>
      </c>
      <c r="K45" s="380" t="s">
        <v>198</v>
      </c>
      <c r="L45" s="393" t="s">
        <v>289</v>
      </c>
    </row>
    <row r="46" spans="2:12" ht="13.5">
      <c r="B46" s="203" t="s">
        <v>277</v>
      </c>
      <c r="C46" s="129">
        <v>429657</v>
      </c>
      <c r="D46" s="129">
        <v>437698</v>
      </c>
      <c r="E46" s="130">
        <v>532500</v>
      </c>
      <c r="F46" s="130">
        <v>572652</v>
      </c>
      <c r="G46" s="380" t="s">
        <v>289</v>
      </c>
      <c r="H46" s="380" t="s">
        <v>289</v>
      </c>
      <c r="I46" s="380" t="s">
        <v>289</v>
      </c>
      <c r="J46" s="380" t="s">
        <v>289</v>
      </c>
      <c r="K46" s="380" t="s">
        <v>198</v>
      </c>
      <c r="L46" s="393" t="s">
        <v>289</v>
      </c>
    </row>
    <row r="47" spans="2:12" ht="13.5">
      <c r="B47" s="320" t="s">
        <v>278</v>
      </c>
      <c r="C47" s="129">
        <v>17002</v>
      </c>
      <c r="D47" s="129">
        <v>35654</v>
      </c>
      <c r="E47" s="130">
        <v>31500</v>
      </c>
      <c r="F47" s="130">
        <v>56510</v>
      </c>
      <c r="G47" s="380" t="s">
        <v>289</v>
      </c>
      <c r="H47" s="380" t="s">
        <v>289</v>
      </c>
      <c r="I47" s="380" t="s">
        <v>289</v>
      </c>
      <c r="J47" s="380" t="s">
        <v>289</v>
      </c>
      <c r="K47" s="380" t="s">
        <v>198</v>
      </c>
      <c r="L47" s="393" t="s">
        <v>289</v>
      </c>
    </row>
    <row r="48" spans="2:12" ht="13.5">
      <c r="B48" s="203" t="s">
        <v>121</v>
      </c>
      <c r="C48" s="151">
        <v>-10862</v>
      </c>
      <c r="D48" s="151">
        <v>-38808</v>
      </c>
      <c r="E48" s="152">
        <v>-59145</v>
      </c>
      <c r="F48" s="152">
        <v>-44840</v>
      </c>
      <c r="G48" s="380" t="s">
        <v>289</v>
      </c>
      <c r="H48" s="380" t="s">
        <v>289</v>
      </c>
      <c r="I48" s="380" t="s">
        <v>289</v>
      </c>
      <c r="J48" s="380" t="s">
        <v>289</v>
      </c>
      <c r="K48" s="380" t="s">
        <v>198</v>
      </c>
      <c r="L48" s="393" t="s">
        <v>289</v>
      </c>
    </row>
    <row r="49" spans="2:12" ht="13.5">
      <c r="B49" s="22" t="s">
        <v>122</v>
      </c>
      <c r="C49" s="154">
        <v>579706</v>
      </c>
      <c r="D49" s="154">
        <v>598453</v>
      </c>
      <c r="E49" s="162">
        <v>648766</v>
      </c>
      <c r="F49" s="162">
        <v>728231</v>
      </c>
      <c r="G49" s="398" t="s">
        <v>289</v>
      </c>
      <c r="H49" s="398" t="s">
        <v>289</v>
      </c>
      <c r="I49" s="398" t="s">
        <v>289</v>
      </c>
      <c r="J49" s="398" t="s">
        <v>289</v>
      </c>
      <c r="K49" s="398" t="s">
        <v>198</v>
      </c>
      <c r="L49" s="399" t="s">
        <v>289</v>
      </c>
    </row>
    <row r="50" spans="2:12" ht="13.5">
      <c r="B50" s="22" t="s">
        <v>123</v>
      </c>
      <c r="C50" s="154">
        <v>1676064</v>
      </c>
      <c r="D50" s="154">
        <v>1666828</v>
      </c>
      <c r="E50" s="162">
        <v>1668734</v>
      </c>
      <c r="F50" s="162">
        <v>1693898</v>
      </c>
      <c r="G50" s="398" t="s">
        <v>289</v>
      </c>
      <c r="H50" s="398" t="s">
        <v>289</v>
      </c>
      <c r="I50" s="398" t="s">
        <v>289</v>
      </c>
      <c r="J50" s="398" t="s">
        <v>289</v>
      </c>
      <c r="K50" s="398" t="s">
        <v>198</v>
      </c>
      <c r="L50" s="399" t="s">
        <v>289</v>
      </c>
    </row>
    <row r="51" spans="2:12" ht="13.5">
      <c r="B51" s="14" t="s">
        <v>296</v>
      </c>
      <c r="C51" s="145"/>
      <c r="D51" s="145"/>
      <c r="E51" s="145"/>
      <c r="F51" s="145"/>
      <c r="G51" s="391"/>
      <c r="H51" s="391"/>
      <c r="I51" s="391"/>
      <c r="J51" s="391"/>
      <c r="K51" s="391"/>
      <c r="L51" s="392"/>
    </row>
    <row r="52" spans="2:12" ht="13.5">
      <c r="B52" s="329" t="s">
        <v>84</v>
      </c>
      <c r="C52" s="145" t="s">
        <v>252</v>
      </c>
      <c r="D52" s="145" t="s">
        <v>252</v>
      </c>
      <c r="E52" s="145" t="s">
        <v>252</v>
      </c>
      <c r="F52" s="145" t="s">
        <v>252</v>
      </c>
      <c r="G52" s="378">
        <v>743997</v>
      </c>
      <c r="H52" s="378">
        <v>735251</v>
      </c>
      <c r="I52" s="378">
        <v>772594</v>
      </c>
      <c r="J52" s="378">
        <v>799310</v>
      </c>
      <c r="K52" s="378">
        <v>859994</v>
      </c>
      <c r="L52" s="379">
        <v>848333</v>
      </c>
    </row>
    <row r="53" spans="2:12" ht="13.5">
      <c r="B53" s="203" t="s">
        <v>297</v>
      </c>
      <c r="C53" s="145" t="s">
        <v>252</v>
      </c>
      <c r="D53" s="145" t="s">
        <v>252</v>
      </c>
      <c r="E53" s="145" t="s">
        <v>252</v>
      </c>
      <c r="F53" s="145" t="s">
        <v>252</v>
      </c>
      <c r="G53" s="378">
        <v>141844</v>
      </c>
      <c r="H53" s="378">
        <v>141844</v>
      </c>
      <c r="I53" s="378">
        <v>141844</v>
      </c>
      <c r="J53" s="378">
        <v>141844</v>
      </c>
      <c r="K53" s="378">
        <v>141844</v>
      </c>
      <c r="L53" s="379">
        <v>141844</v>
      </c>
    </row>
    <row r="54" spans="2:12" ht="13.5">
      <c r="B54" s="203" t="s">
        <v>298</v>
      </c>
      <c r="C54" s="145" t="s">
        <v>252</v>
      </c>
      <c r="D54" s="145" t="s">
        <v>252</v>
      </c>
      <c r="E54" s="145" t="s">
        <v>252</v>
      </c>
      <c r="F54" s="145" t="s">
        <v>252</v>
      </c>
      <c r="G54" s="335">
        <v>2065</v>
      </c>
      <c r="H54" s="335">
        <v>2065</v>
      </c>
      <c r="I54" s="335">
        <v>2065</v>
      </c>
      <c r="J54" s="335">
        <v>2065</v>
      </c>
      <c r="K54" s="335">
        <v>2065</v>
      </c>
      <c r="L54" s="206">
        <v>2065</v>
      </c>
    </row>
    <row r="55" spans="2:12" ht="13.5">
      <c r="B55" s="203" t="s">
        <v>299</v>
      </c>
      <c r="C55" s="145" t="s">
        <v>252</v>
      </c>
      <c r="D55" s="145" t="s">
        <v>252</v>
      </c>
      <c r="E55" s="145" t="s">
        <v>252</v>
      </c>
      <c r="F55" s="145" t="s">
        <v>252</v>
      </c>
      <c r="G55" s="400">
        <v>644652</v>
      </c>
      <c r="H55" s="400">
        <v>634116</v>
      </c>
      <c r="I55" s="400">
        <v>631045</v>
      </c>
      <c r="J55" s="400">
        <v>657387</v>
      </c>
      <c r="K55" s="400">
        <v>718439</v>
      </c>
      <c r="L55" s="401">
        <v>706620</v>
      </c>
    </row>
    <row r="56" spans="2:12" ht="13.5">
      <c r="B56" s="274" t="s">
        <v>300</v>
      </c>
      <c r="C56" s="152" t="s">
        <v>252</v>
      </c>
      <c r="D56" s="152" t="s">
        <v>252</v>
      </c>
      <c r="E56" s="152" t="s">
        <v>252</v>
      </c>
      <c r="F56" s="152" t="s">
        <v>252</v>
      </c>
      <c r="G56" s="402">
        <v>-44564</v>
      </c>
      <c r="H56" s="402">
        <v>-42774</v>
      </c>
      <c r="I56" s="402">
        <v>-2361</v>
      </c>
      <c r="J56" s="402">
        <v>-1986</v>
      </c>
      <c r="K56" s="402">
        <v>-2355</v>
      </c>
      <c r="L56" s="403">
        <v>-2196</v>
      </c>
    </row>
    <row r="57" spans="2:12" ht="13.5">
      <c r="B57" s="275" t="s">
        <v>301</v>
      </c>
      <c r="C57" s="145" t="s">
        <v>272</v>
      </c>
      <c r="D57" s="145" t="s">
        <v>272</v>
      </c>
      <c r="E57" s="145" t="s">
        <v>272</v>
      </c>
      <c r="F57" s="145" t="s">
        <v>272</v>
      </c>
      <c r="G57" s="335">
        <v>51103</v>
      </c>
      <c r="H57" s="335">
        <v>33820</v>
      </c>
      <c r="I57" s="404">
        <v>-228</v>
      </c>
      <c r="J57" s="404">
        <v>14575</v>
      </c>
      <c r="K57" s="404">
        <v>-1073</v>
      </c>
      <c r="L57" s="405">
        <v>-9166</v>
      </c>
    </row>
    <row r="58" spans="2:12" ht="13.5">
      <c r="B58" s="203" t="s">
        <v>302</v>
      </c>
      <c r="C58" s="145" t="s">
        <v>246</v>
      </c>
      <c r="D58" s="145" t="s">
        <v>246</v>
      </c>
      <c r="E58" s="145" t="s">
        <v>246</v>
      </c>
      <c r="F58" s="145" t="s">
        <v>246</v>
      </c>
      <c r="G58" s="335">
        <v>49706</v>
      </c>
      <c r="H58" s="335">
        <v>31917</v>
      </c>
      <c r="I58" s="404">
        <v>11466</v>
      </c>
      <c r="J58" s="404">
        <v>20175</v>
      </c>
      <c r="K58" s="404">
        <v>14788</v>
      </c>
      <c r="L58" s="405">
        <v>14853</v>
      </c>
    </row>
    <row r="59" spans="2:12" s="360" customFormat="1" ht="13.5">
      <c r="B59" s="203" t="s">
        <v>425</v>
      </c>
      <c r="C59" s="145" t="s">
        <v>6</v>
      </c>
      <c r="D59" s="145" t="s">
        <v>6</v>
      </c>
      <c r="E59" s="145" t="s">
        <v>6</v>
      </c>
      <c r="F59" s="145" t="s">
        <v>6</v>
      </c>
      <c r="G59" s="335">
        <v>1095</v>
      </c>
      <c r="H59" s="335">
        <v>424</v>
      </c>
      <c r="I59" s="404">
        <v>920</v>
      </c>
      <c r="J59" s="404">
        <v>1690</v>
      </c>
      <c r="K59" s="404">
        <v>1145</v>
      </c>
      <c r="L59" s="405">
        <v>-1370</v>
      </c>
    </row>
    <row r="60" spans="2:12" s="360" customFormat="1" ht="13.5">
      <c r="B60" s="274" t="s">
        <v>426</v>
      </c>
      <c r="C60" s="152" t="s">
        <v>245</v>
      </c>
      <c r="D60" s="152" t="s">
        <v>245</v>
      </c>
      <c r="E60" s="152" t="s">
        <v>245</v>
      </c>
      <c r="F60" s="152" t="s">
        <v>245</v>
      </c>
      <c r="G60" s="336">
        <v>302</v>
      </c>
      <c r="H60" s="336">
        <v>1479</v>
      </c>
      <c r="I60" s="402">
        <v>-12615</v>
      </c>
      <c r="J60" s="402">
        <v>-7290</v>
      </c>
      <c r="K60" s="402">
        <v>-17008</v>
      </c>
      <c r="L60" s="403">
        <v>-22649</v>
      </c>
    </row>
    <row r="61" spans="2:12" ht="13.5">
      <c r="B61" s="276" t="s">
        <v>118</v>
      </c>
      <c r="C61" s="194" t="s">
        <v>252</v>
      </c>
      <c r="D61" s="194" t="s">
        <v>252</v>
      </c>
      <c r="E61" s="194" t="s">
        <v>252</v>
      </c>
      <c r="F61" s="194" t="s">
        <v>252</v>
      </c>
      <c r="G61" s="54">
        <v>10944</v>
      </c>
      <c r="H61" s="54">
        <v>11382</v>
      </c>
      <c r="I61" s="54">
        <v>12250</v>
      </c>
      <c r="J61" s="54">
        <v>12250</v>
      </c>
      <c r="K61" s="54">
        <v>15174</v>
      </c>
      <c r="L61" s="278">
        <v>15933</v>
      </c>
    </row>
    <row r="62" spans="2:12" ht="13.5">
      <c r="B62" s="22" t="s">
        <v>304</v>
      </c>
      <c r="C62" s="194" t="s">
        <v>252</v>
      </c>
      <c r="D62" s="194" t="s">
        <v>252</v>
      </c>
      <c r="E62" s="194" t="s">
        <v>252</v>
      </c>
      <c r="F62" s="194" t="s">
        <v>252</v>
      </c>
      <c r="G62" s="394">
        <v>806045</v>
      </c>
      <c r="H62" s="394">
        <v>780455</v>
      </c>
      <c r="I62" s="394">
        <v>784616</v>
      </c>
      <c r="J62" s="394">
        <v>826291</v>
      </c>
      <c r="K62" s="394">
        <v>874094</v>
      </c>
      <c r="L62" s="395">
        <v>855100</v>
      </c>
    </row>
    <row r="63" spans="2:12" ht="13.5">
      <c r="B63" s="22" t="s">
        <v>369</v>
      </c>
      <c r="C63" s="194" t="s">
        <v>252</v>
      </c>
      <c r="D63" s="194" t="s">
        <v>252</v>
      </c>
      <c r="E63" s="194" t="s">
        <v>252</v>
      </c>
      <c r="F63" s="194" t="s">
        <v>252</v>
      </c>
      <c r="G63" s="394">
        <v>1692635</v>
      </c>
      <c r="H63" s="394">
        <v>1703651</v>
      </c>
      <c r="I63" s="394">
        <v>1764185</v>
      </c>
      <c r="J63" s="394">
        <v>1840972</v>
      </c>
      <c r="K63" s="394">
        <v>1829661</v>
      </c>
      <c r="L63" s="395">
        <v>1863885</v>
      </c>
    </row>
    <row r="64" spans="1:2" ht="13.5">
      <c r="A64" s="174"/>
      <c r="B64" s="328" t="s">
        <v>348</v>
      </c>
    </row>
    <row r="65" spans="1:2" ht="13.5">
      <c r="A65" s="174"/>
      <c r="B65" s="328" t="s">
        <v>349</v>
      </c>
    </row>
    <row r="66" spans="1:2" ht="13.5">
      <c r="A66" s="174"/>
      <c r="B66" s="328" t="s">
        <v>473</v>
      </c>
    </row>
    <row r="67" spans="1:2" ht="13.5">
      <c r="A67" s="174"/>
      <c r="B67" s="328" t="s">
        <v>350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indexed="15"/>
    <pageSetUpPr fitToPage="1"/>
  </sheetPr>
  <dimension ref="B1:M47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H40" sqref="H40"/>
    </sheetView>
  </sheetViews>
  <sheetFormatPr defaultColWidth="9.00390625" defaultRowHeight="13.5"/>
  <cols>
    <col min="1" max="1" width="9.00390625" style="100" customWidth="1"/>
    <col min="2" max="2" width="33.75390625" style="100" customWidth="1"/>
    <col min="3" max="4" width="9.625" style="100" customWidth="1"/>
    <col min="5" max="11" width="9.875" style="100" bestFit="1" customWidth="1"/>
    <col min="12" max="12" width="9.875" style="100" customWidth="1"/>
    <col min="13" max="13" width="9.875" style="100" bestFit="1" customWidth="1"/>
    <col min="14" max="16384" width="9.00390625" style="100" customWidth="1"/>
  </cols>
  <sheetData>
    <row r="1" spans="2:13" ht="13.5">
      <c r="B1" s="65" t="s">
        <v>124</v>
      </c>
      <c r="G1" s="101"/>
      <c r="H1" s="101"/>
      <c r="I1" s="101"/>
      <c r="J1" s="101"/>
      <c r="K1" s="101"/>
      <c r="L1" s="101"/>
      <c r="M1" s="122" t="s">
        <v>5</v>
      </c>
    </row>
    <row r="2" spans="2:12" ht="13.5">
      <c r="B2" s="22" t="s">
        <v>67</v>
      </c>
      <c r="C2" s="80">
        <v>2003</v>
      </c>
      <c r="D2" s="80">
        <v>2004</v>
      </c>
      <c r="E2" s="80">
        <v>2005</v>
      </c>
      <c r="F2" s="80">
        <v>2006</v>
      </c>
      <c r="G2" s="80">
        <v>2007</v>
      </c>
      <c r="H2" s="80">
        <v>2008</v>
      </c>
      <c r="I2" s="80">
        <v>2009</v>
      </c>
      <c r="J2" s="80">
        <v>2010</v>
      </c>
      <c r="K2" s="80">
        <v>2011</v>
      </c>
      <c r="L2" s="79">
        <v>2012</v>
      </c>
    </row>
    <row r="3" spans="2:12" ht="13.5">
      <c r="B3" s="81" t="s">
        <v>125</v>
      </c>
      <c r="C3" s="190">
        <v>1127633</v>
      </c>
      <c r="D3" s="134">
        <v>1151824</v>
      </c>
      <c r="E3" s="134">
        <v>1190783</v>
      </c>
      <c r="F3" s="134">
        <v>1266501</v>
      </c>
      <c r="G3" s="134">
        <v>1376958</v>
      </c>
      <c r="H3" s="134">
        <v>1487496</v>
      </c>
      <c r="I3" s="134">
        <v>1660162</v>
      </c>
      <c r="J3" s="134">
        <v>1415718</v>
      </c>
      <c r="K3" s="134">
        <v>1535242</v>
      </c>
      <c r="L3" s="135">
        <v>1754257</v>
      </c>
    </row>
    <row r="4" spans="2:12" ht="13.5">
      <c r="B4" s="82" t="s">
        <v>24</v>
      </c>
      <c r="C4" s="191">
        <v>571929</v>
      </c>
      <c r="D4" s="130">
        <v>578529</v>
      </c>
      <c r="E4" s="130">
        <v>624722</v>
      </c>
      <c r="F4" s="130">
        <v>724503</v>
      </c>
      <c r="G4" s="130">
        <v>799468</v>
      </c>
      <c r="H4" s="130">
        <v>974110</v>
      </c>
      <c r="I4" s="130">
        <v>1139791</v>
      </c>
      <c r="J4" s="130">
        <v>854231</v>
      </c>
      <c r="K4" s="130">
        <v>974781</v>
      </c>
      <c r="L4" s="131">
        <v>1215427</v>
      </c>
    </row>
    <row r="5" spans="2:12" ht="13.5">
      <c r="B5" s="83" t="s">
        <v>12</v>
      </c>
      <c r="C5" s="191">
        <v>555704</v>
      </c>
      <c r="D5" s="130">
        <v>573294</v>
      </c>
      <c r="E5" s="130">
        <v>566060</v>
      </c>
      <c r="F5" s="130">
        <v>541998</v>
      </c>
      <c r="G5" s="130">
        <v>577489</v>
      </c>
      <c r="H5" s="130">
        <v>513386</v>
      </c>
      <c r="I5" s="130">
        <v>520371</v>
      </c>
      <c r="J5" s="130">
        <v>561487</v>
      </c>
      <c r="K5" s="130">
        <v>560460</v>
      </c>
      <c r="L5" s="131">
        <v>538829</v>
      </c>
    </row>
    <row r="6" spans="2:12" ht="13.5">
      <c r="B6" s="83" t="s">
        <v>25</v>
      </c>
      <c r="C6" s="191">
        <v>432409</v>
      </c>
      <c r="D6" s="130">
        <v>421007</v>
      </c>
      <c r="E6" s="130">
        <v>420711</v>
      </c>
      <c r="F6" s="130">
        <v>429652</v>
      </c>
      <c r="G6" s="130">
        <v>415174</v>
      </c>
      <c r="H6" s="130">
        <v>443338</v>
      </c>
      <c r="I6" s="130">
        <v>455166</v>
      </c>
      <c r="J6" s="130">
        <v>476257</v>
      </c>
      <c r="K6" s="130">
        <v>438009</v>
      </c>
      <c r="L6" s="131">
        <v>461754</v>
      </c>
    </row>
    <row r="7" spans="2:12" ht="13.5">
      <c r="B7" s="192" t="s">
        <v>176</v>
      </c>
      <c r="C7" s="191">
        <v>359999</v>
      </c>
      <c r="D7" s="130">
        <v>345572</v>
      </c>
      <c r="E7" s="130">
        <v>346617</v>
      </c>
      <c r="F7" s="130">
        <v>352388</v>
      </c>
      <c r="G7" s="130">
        <v>343962</v>
      </c>
      <c r="H7" s="130">
        <v>370795</v>
      </c>
      <c r="I7" s="130">
        <v>381177</v>
      </c>
      <c r="J7" s="130">
        <v>403671</v>
      </c>
      <c r="K7" s="130">
        <v>374919</v>
      </c>
      <c r="L7" s="131">
        <v>393689</v>
      </c>
    </row>
    <row r="8" spans="2:12" ht="13.5">
      <c r="B8" s="192" t="s">
        <v>177</v>
      </c>
      <c r="C8" s="191">
        <v>72409</v>
      </c>
      <c r="D8" s="130">
        <v>75434</v>
      </c>
      <c r="E8" s="130">
        <v>74094</v>
      </c>
      <c r="F8" s="130">
        <v>77263</v>
      </c>
      <c r="G8" s="130">
        <v>71211</v>
      </c>
      <c r="H8" s="130">
        <v>72541</v>
      </c>
      <c r="I8" s="130">
        <v>73989</v>
      </c>
      <c r="J8" s="130">
        <v>72586</v>
      </c>
      <c r="K8" s="130">
        <v>63090</v>
      </c>
      <c r="L8" s="131">
        <v>68064</v>
      </c>
    </row>
    <row r="9" spans="2:12" ht="13.5">
      <c r="B9" s="84" t="s">
        <v>13</v>
      </c>
      <c r="C9" s="193">
        <v>123294</v>
      </c>
      <c r="D9" s="130">
        <v>152287</v>
      </c>
      <c r="E9" s="130">
        <v>145349</v>
      </c>
      <c r="F9" s="130">
        <v>112345</v>
      </c>
      <c r="G9" s="130">
        <v>162315</v>
      </c>
      <c r="H9" s="130">
        <v>70048</v>
      </c>
      <c r="I9" s="130">
        <v>65204</v>
      </c>
      <c r="J9" s="130">
        <v>85229</v>
      </c>
      <c r="K9" s="130">
        <v>122451</v>
      </c>
      <c r="L9" s="131">
        <v>77075</v>
      </c>
    </row>
    <row r="10" spans="2:12" ht="13.5">
      <c r="B10" s="85" t="s">
        <v>14</v>
      </c>
      <c r="C10" s="190">
        <v>7441</v>
      </c>
      <c r="D10" s="134">
        <v>9131</v>
      </c>
      <c r="E10" s="134">
        <v>12114</v>
      </c>
      <c r="F10" s="134">
        <v>10863</v>
      </c>
      <c r="G10" s="134">
        <v>13100</v>
      </c>
      <c r="H10" s="134">
        <v>18898</v>
      </c>
      <c r="I10" s="134">
        <v>15675</v>
      </c>
      <c r="J10" s="134">
        <v>20626</v>
      </c>
      <c r="K10" s="134">
        <v>16895</v>
      </c>
      <c r="L10" s="135">
        <v>15568</v>
      </c>
    </row>
    <row r="11" spans="2:12" ht="13.5">
      <c r="B11" s="192" t="s">
        <v>180</v>
      </c>
      <c r="C11" s="191">
        <v>239</v>
      </c>
      <c r="D11" s="130">
        <v>346</v>
      </c>
      <c r="E11" s="130">
        <v>144</v>
      </c>
      <c r="F11" s="130">
        <v>58</v>
      </c>
      <c r="G11" s="130">
        <v>155</v>
      </c>
      <c r="H11" s="130">
        <v>446</v>
      </c>
      <c r="I11" s="130">
        <v>1089</v>
      </c>
      <c r="J11" s="130">
        <v>1112</v>
      </c>
      <c r="K11" s="130">
        <v>1215</v>
      </c>
      <c r="L11" s="131">
        <v>1368</v>
      </c>
    </row>
    <row r="12" spans="2:12" ht="13.5">
      <c r="B12" s="192" t="s">
        <v>181</v>
      </c>
      <c r="C12" s="191">
        <v>849</v>
      </c>
      <c r="D12" s="130">
        <v>1051</v>
      </c>
      <c r="E12" s="130">
        <v>941</v>
      </c>
      <c r="F12" s="130">
        <v>1391</v>
      </c>
      <c r="G12" s="130">
        <v>1895</v>
      </c>
      <c r="H12" s="130">
        <v>1513</v>
      </c>
      <c r="I12" s="130">
        <v>1675</v>
      </c>
      <c r="J12" s="130">
        <v>1091</v>
      </c>
      <c r="K12" s="130">
        <v>1541</v>
      </c>
      <c r="L12" s="131">
        <v>1798</v>
      </c>
    </row>
    <row r="13" spans="2:12" ht="13.5">
      <c r="B13" s="192" t="s">
        <v>192</v>
      </c>
      <c r="C13" s="191">
        <v>220</v>
      </c>
      <c r="D13" s="130">
        <v>236</v>
      </c>
      <c r="E13" s="130">
        <v>258</v>
      </c>
      <c r="F13" s="130">
        <v>693</v>
      </c>
      <c r="G13" s="130">
        <v>1347</v>
      </c>
      <c r="H13" s="130">
        <v>3775</v>
      </c>
      <c r="I13" s="130">
        <v>5529</v>
      </c>
      <c r="J13" s="130">
        <v>3796</v>
      </c>
      <c r="K13" s="130">
        <v>3605</v>
      </c>
      <c r="L13" s="131">
        <v>4989</v>
      </c>
    </row>
    <row r="14" spans="2:12" ht="13.5">
      <c r="B14" s="192" t="s">
        <v>182</v>
      </c>
      <c r="C14" s="187" t="s">
        <v>199</v>
      </c>
      <c r="D14" s="145" t="s">
        <v>199</v>
      </c>
      <c r="E14" s="145" t="s">
        <v>245</v>
      </c>
      <c r="F14" s="145" t="s">
        <v>245</v>
      </c>
      <c r="G14" s="145" t="s">
        <v>289</v>
      </c>
      <c r="H14" s="145" t="s">
        <v>289</v>
      </c>
      <c r="I14" s="145" t="s">
        <v>289</v>
      </c>
      <c r="J14" s="145">
        <v>6175</v>
      </c>
      <c r="K14" s="145">
        <v>2421</v>
      </c>
      <c r="L14" s="146" t="s">
        <v>307</v>
      </c>
    </row>
    <row r="15" spans="2:12" ht="13.5">
      <c r="B15" s="192" t="s">
        <v>256</v>
      </c>
      <c r="C15" s="187" t="s">
        <v>266</v>
      </c>
      <c r="D15" s="145" t="s">
        <v>266</v>
      </c>
      <c r="E15" s="145">
        <v>2740</v>
      </c>
      <c r="F15" s="145" t="s">
        <v>266</v>
      </c>
      <c r="G15" s="145">
        <v>1620</v>
      </c>
      <c r="H15" s="145" t="s">
        <v>289</v>
      </c>
      <c r="I15" s="145" t="s">
        <v>289</v>
      </c>
      <c r="J15" s="145" t="s">
        <v>289</v>
      </c>
      <c r="K15" s="145" t="s">
        <v>198</v>
      </c>
      <c r="L15" s="146" t="s">
        <v>289</v>
      </c>
    </row>
    <row r="16" spans="2:12" ht="13.5">
      <c r="B16" s="192" t="s">
        <v>257</v>
      </c>
      <c r="C16" s="187" t="s">
        <v>32</v>
      </c>
      <c r="D16" s="187" t="s">
        <v>32</v>
      </c>
      <c r="E16" s="160"/>
      <c r="F16" s="145">
        <v>2458</v>
      </c>
      <c r="G16" s="337" t="s">
        <v>289</v>
      </c>
      <c r="H16" s="337" t="s">
        <v>289</v>
      </c>
      <c r="I16" s="337" t="s">
        <v>289</v>
      </c>
      <c r="J16" s="337" t="s">
        <v>289</v>
      </c>
      <c r="K16" s="337" t="s">
        <v>198</v>
      </c>
      <c r="L16" s="267" t="s">
        <v>289</v>
      </c>
    </row>
    <row r="17" spans="2:12" ht="13.5">
      <c r="B17" s="192" t="s">
        <v>184</v>
      </c>
      <c r="C17" s="191">
        <v>6133</v>
      </c>
      <c r="D17" s="130">
        <v>7498</v>
      </c>
      <c r="E17" s="130">
        <v>8031</v>
      </c>
      <c r="F17" s="130">
        <v>6263</v>
      </c>
      <c r="G17" s="130">
        <v>8083</v>
      </c>
      <c r="H17" s="130">
        <v>13164</v>
      </c>
      <c r="I17" s="130">
        <v>7381</v>
      </c>
      <c r="J17" s="130">
        <v>8450</v>
      </c>
      <c r="K17" s="130">
        <v>8111</v>
      </c>
      <c r="L17" s="131">
        <v>7412</v>
      </c>
    </row>
    <row r="18" spans="2:12" ht="13.5">
      <c r="B18" s="86" t="s">
        <v>15</v>
      </c>
      <c r="C18" s="191">
        <v>38780</v>
      </c>
      <c r="D18" s="130">
        <v>30324</v>
      </c>
      <c r="E18" s="130">
        <v>24607</v>
      </c>
      <c r="F18" s="130">
        <v>24520</v>
      </c>
      <c r="G18" s="130">
        <v>19375</v>
      </c>
      <c r="H18" s="130">
        <v>22114</v>
      </c>
      <c r="I18" s="130">
        <v>22542</v>
      </c>
      <c r="J18" s="130">
        <v>22336</v>
      </c>
      <c r="K18" s="130">
        <v>17798</v>
      </c>
      <c r="L18" s="131">
        <v>17023</v>
      </c>
    </row>
    <row r="19" spans="2:12" ht="13.5">
      <c r="B19" s="192" t="s">
        <v>185</v>
      </c>
      <c r="C19" s="191">
        <v>17472</v>
      </c>
      <c r="D19" s="130">
        <v>14822</v>
      </c>
      <c r="E19" s="130">
        <v>13134</v>
      </c>
      <c r="F19" s="130">
        <v>11014</v>
      </c>
      <c r="G19" s="130">
        <v>10369</v>
      </c>
      <c r="H19" s="130">
        <v>10460</v>
      </c>
      <c r="I19" s="130">
        <v>10869</v>
      </c>
      <c r="J19" s="130">
        <v>10303</v>
      </c>
      <c r="K19" s="130">
        <v>9689</v>
      </c>
      <c r="L19" s="131">
        <v>10184</v>
      </c>
    </row>
    <row r="20" spans="2:12" ht="13.5">
      <c r="B20" s="192" t="s">
        <v>193</v>
      </c>
      <c r="C20" s="191">
        <v>4648</v>
      </c>
      <c r="D20" s="130">
        <v>4144</v>
      </c>
      <c r="E20" s="130">
        <v>4042</v>
      </c>
      <c r="F20" s="130">
        <v>3016</v>
      </c>
      <c r="G20" s="145" t="s">
        <v>289</v>
      </c>
      <c r="H20" s="145">
        <v>3723</v>
      </c>
      <c r="I20" s="145">
        <v>3257</v>
      </c>
      <c r="J20" s="145">
        <v>3186</v>
      </c>
      <c r="K20" s="145">
        <v>2361</v>
      </c>
      <c r="L20" s="146">
        <v>2567</v>
      </c>
    </row>
    <row r="21" spans="2:12" ht="13.5">
      <c r="B21" s="192" t="s">
        <v>370</v>
      </c>
      <c r="C21" s="191">
        <v>5656</v>
      </c>
      <c r="D21" s="187" t="s">
        <v>266</v>
      </c>
      <c r="E21" s="187" t="s">
        <v>266</v>
      </c>
      <c r="F21" s="187" t="s">
        <v>266</v>
      </c>
      <c r="G21" s="187" t="s">
        <v>266</v>
      </c>
      <c r="H21" s="145">
        <v>2722</v>
      </c>
      <c r="I21" s="145" t="s">
        <v>388</v>
      </c>
      <c r="J21" s="145">
        <v>3097</v>
      </c>
      <c r="K21" s="145" t="s">
        <v>198</v>
      </c>
      <c r="L21" s="146" t="s">
        <v>289</v>
      </c>
    </row>
    <row r="22" spans="2:12" ht="13.5">
      <c r="B22" s="192" t="s">
        <v>258</v>
      </c>
      <c r="C22" s="187" t="s">
        <v>266</v>
      </c>
      <c r="D22" s="187" t="s">
        <v>266</v>
      </c>
      <c r="E22" s="187" t="s">
        <v>266</v>
      </c>
      <c r="F22" s="130">
        <v>5666</v>
      </c>
      <c r="G22" s="145" t="s">
        <v>289</v>
      </c>
      <c r="H22" s="145" t="s">
        <v>289</v>
      </c>
      <c r="I22" s="145" t="s">
        <v>289</v>
      </c>
      <c r="J22" s="145" t="s">
        <v>289</v>
      </c>
      <c r="K22" s="145" t="s">
        <v>198</v>
      </c>
      <c r="L22" s="146" t="s">
        <v>289</v>
      </c>
    </row>
    <row r="23" spans="2:12" ht="13.5">
      <c r="B23" s="192" t="s">
        <v>189</v>
      </c>
      <c r="C23" s="191">
        <v>16660</v>
      </c>
      <c r="D23" s="130">
        <v>11358</v>
      </c>
      <c r="E23" s="130">
        <v>7431</v>
      </c>
      <c r="F23" s="130">
        <v>4824</v>
      </c>
      <c r="G23" s="130">
        <v>9006</v>
      </c>
      <c r="H23" s="130">
        <v>5209</v>
      </c>
      <c r="I23" s="130">
        <v>8415</v>
      </c>
      <c r="J23" s="130">
        <v>5747</v>
      </c>
      <c r="K23" s="130">
        <v>5747</v>
      </c>
      <c r="L23" s="131">
        <v>4272</v>
      </c>
    </row>
    <row r="24" spans="2:12" ht="13.5">
      <c r="B24" s="87" t="s">
        <v>16</v>
      </c>
      <c r="C24" s="193">
        <v>91955</v>
      </c>
      <c r="D24" s="130">
        <v>131093</v>
      </c>
      <c r="E24" s="130">
        <v>132856</v>
      </c>
      <c r="F24" s="130">
        <v>98689</v>
      </c>
      <c r="G24" s="130">
        <v>156039</v>
      </c>
      <c r="H24" s="130">
        <v>66832</v>
      </c>
      <c r="I24" s="130">
        <v>58337</v>
      </c>
      <c r="J24" s="130">
        <v>83519</v>
      </c>
      <c r="K24" s="130">
        <v>121548</v>
      </c>
      <c r="L24" s="131">
        <v>75620</v>
      </c>
    </row>
    <row r="25" spans="2:12" ht="13.5">
      <c r="B25" s="88" t="s">
        <v>17</v>
      </c>
      <c r="C25" s="190">
        <v>8699</v>
      </c>
      <c r="D25" s="134">
        <v>8413</v>
      </c>
      <c r="E25" s="134">
        <v>5734</v>
      </c>
      <c r="F25" s="134">
        <v>7601</v>
      </c>
      <c r="G25" s="134">
        <v>13750</v>
      </c>
      <c r="H25" s="134">
        <v>5205</v>
      </c>
      <c r="I25" s="134">
        <v>10775</v>
      </c>
      <c r="J25" s="169" t="s">
        <v>307</v>
      </c>
      <c r="K25" s="169">
        <v>40653</v>
      </c>
      <c r="L25" s="170">
        <v>3010</v>
      </c>
    </row>
    <row r="26" spans="2:12" ht="13.5">
      <c r="B26" s="31" t="s">
        <v>18</v>
      </c>
      <c r="C26" s="193">
        <v>4771</v>
      </c>
      <c r="D26" s="130">
        <v>66375</v>
      </c>
      <c r="E26" s="130">
        <v>5268</v>
      </c>
      <c r="F26" s="130">
        <v>5443</v>
      </c>
      <c r="G26" s="130">
        <v>7257</v>
      </c>
      <c r="H26" s="130">
        <v>2356</v>
      </c>
      <c r="I26" s="130">
        <v>1076</v>
      </c>
      <c r="J26" s="145" t="s">
        <v>307</v>
      </c>
      <c r="K26" s="145">
        <v>6707</v>
      </c>
      <c r="L26" s="146">
        <v>3977</v>
      </c>
    </row>
    <row r="27" spans="2:12" ht="13.5">
      <c r="B27" s="86" t="s">
        <v>19</v>
      </c>
      <c r="C27" s="190">
        <v>95882</v>
      </c>
      <c r="D27" s="134">
        <v>73131</v>
      </c>
      <c r="E27" s="134">
        <v>133322</v>
      </c>
      <c r="F27" s="134">
        <v>100846</v>
      </c>
      <c r="G27" s="134">
        <v>162533</v>
      </c>
      <c r="H27" s="134">
        <v>69681</v>
      </c>
      <c r="I27" s="134">
        <v>68037</v>
      </c>
      <c r="J27" s="134">
        <v>83519</v>
      </c>
      <c r="K27" s="134">
        <v>155494</v>
      </c>
      <c r="L27" s="135">
        <v>74654</v>
      </c>
    </row>
    <row r="28" spans="2:12" ht="13.5">
      <c r="B28" s="192" t="s">
        <v>237</v>
      </c>
      <c r="C28" s="191">
        <v>43621</v>
      </c>
      <c r="D28" s="130">
        <v>44266</v>
      </c>
      <c r="E28" s="130">
        <v>45073</v>
      </c>
      <c r="F28" s="130">
        <v>35703</v>
      </c>
      <c r="G28" s="130">
        <v>49335</v>
      </c>
      <c r="H28" s="130">
        <v>22748</v>
      </c>
      <c r="I28" s="130">
        <v>27630</v>
      </c>
      <c r="J28" s="130">
        <v>43419</v>
      </c>
      <c r="K28" s="130">
        <v>27522</v>
      </c>
      <c r="L28" s="131">
        <v>22704</v>
      </c>
    </row>
    <row r="29" spans="2:12" ht="13.5">
      <c r="B29" s="192" t="s">
        <v>21</v>
      </c>
      <c r="C29" s="191">
        <v>-7244</v>
      </c>
      <c r="D29" s="145">
        <v>-16366</v>
      </c>
      <c r="E29" s="145">
        <v>3534</v>
      </c>
      <c r="F29" s="145">
        <v>2497</v>
      </c>
      <c r="G29" s="145">
        <v>11711</v>
      </c>
      <c r="H29" s="145">
        <v>3238</v>
      </c>
      <c r="I29" s="145">
        <v>-2366</v>
      </c>
      <c r="J29" s="145">
        <v>-14552</v>
      </c>
      <c r="K29" s="145">
        <v>31901</v>
      </c>
      <c r="L29" s="146">
        <v>4620</v>
      </c>
    </row>
    <row r="30" spans="2:12" ht="13.5">
      <c r="B30" s="192" t="s">
        <v>22</v>
      </c>
      <c r="C30" s="191">
        <v>304</v>
      </c>
      <c r="D30" s="140">
        <v>444</v>
      </c>
      <c r="E30" s="140">
        <v>667</v>
      </c>
      <c r="F30" s="140">
        <v>530</v>
      </c>
      <c r="G30" s="140">
        <v>786</v>
      </c>
      <c r="H30" s="140">
        <v>1207</v>
      </c>
      <c r="I30" s="140">
        <v>1064</v>
      </c>
      <c r="J30" s="140">
        <v>871</v>
      </c>
      <c r="K30" s="140">
        <v>603</v>
      </c>
      <c r="L30" s="141">
        <v>1268</v>
      </c>
    </row>
    <row r="31" spans="2:12" ht="13.5">
      <c r="B31" s="32" t="s">
        <v>23</v>
      </c>
      <c r="C31" s="194">
        <v>59201</v>
      </c>
      <c r="D31" s="140">
        <v>44787</v>
      </c>
      <c r="E31" s="140">
        <v>84047</v>
      </c>
      <c r="F31" s="140">
        <v>62114</v>
      </c>
      <c r="G31" s="140">
        <v>100699</v>
      </c>
      <c r="H31" s="140">
        <v>42487</v>
      </c>
      <c r="I31" s="140">
        <v>41708</v>
      </c>
      <c r="J31" s="140">
        <v>53781</v>
      </c>
      <c r="K31" s="140">
        <v>95467</v>
      </c>
      <c r="L31" s="141">
        <v>46060</v>
      </c>
    </row>
    <row r="32" ht="13.5">
      <c r="B32" s="120" t="s">
        <v>345</v>
      </c>
    </row>
    <row r="35" ht="13.5">
      <c r="B35" s="65" t="s">
        <v>474</v>
      </c>
    </row>
    <row r="36" spans="2:5" ht="13.5">
      <c r="B36" s="22" t="s">
        <v>67</v>
      </c>
      <c r="C36" s="80">
        <v>2010</v>
      </c>
      <c r="D36" s="80">
        <v>2011</v>
      </c>
      <c r="E36" s="79">
        <v>2012</v>
      </c>
    </row>
    <row r="37" spans="2:5" ht="13.5">
      <c r="B37" s="81" t="s">
        <v>442</v>
      </c>
      <c r="C37" s="134">
        <v>54652</v>
      </c>
      <c r="D37" s="134">
        <v>96070</v>
      </c>
      <c r="E37" s="135">
        <v>47329</v>
      </c>
    </row>
    <row r="38" spans="2:5" ht="13.5">
      <c r="B38" s="82" t="s">
        <v>443</v>
      </c>
      <c r="C38" s="130"/>
      <c r="D38" s="130"/>
      <c r="E38" s="131"/>
    </row>
    <row r="39" spans="2:5" ht="13.5">
      <c r="B39" s="192" t="s">
        <v>444</v>
      </c>
      <c r="C39" s="130">
        <v>8769</v>
      </c>
      <c r="D39" s="130">
        <v>-5375</v>
      </c>
      <c r="E39" s="131">
        <v>86</v>
      </c>
    </row>
    <row r="40" spans="2:5" ht="13.5">
      <c r="B40" s="192" t="s">
        <v>445</v>
      </c>
      <c r="C40" s="130">
        <v>771</v>
      </c>
      <c r="D40" s="130">
        <v>-604</v>
      </c>
      <c r="E40" s="131">
        <v>-1783</v>
      </c>
    </row>
    <row r="41" spans="2:5" ht="13.5">
      <c r="B41" s="192" t="s">
        <v>446</v>
      </c>
      <c r="C41" s="130">
        <v>5065</v>
      </c>
      <c r="D41" s="130">
        <v>-7095</v>
      </c>
      <c r="E41" s="131">
        <v>-4266</v>
      </c>
    </row>
    <row r="42" spans="2:5" ht="13.5">
      <c r="B42" s="192" t="s">
        <v>447</v>
      </c>
      <c r="C42" s="130">
        <v>258</v>
      </c>
      <c r="D42" s="130">
        <v>-2554</v>
      </c>
      <c r="E42" s="131">
        <v>-2129</v>
      </c>
    </row>
    <row r="43" spans="2:5" ht="13.5">
      <c r="B43" s="436" t="s">
        <v>448</v>
      </c>
      <c r="C43" s="162">
        <v>14865</v>
      </c>
      <c r="D43" s="162">
        <v>-15630</v>
      </c>
      <c r="E43" s="163">
        <v>-8092</v>
      </c>
    </row>
    <row r="44" spans="2:5" ht="13.5">
      <c r="B44" s="32" t="s">
        <v>449</v>
      </c>
      <c r="C44" s="162">
        <v>69517</v>
      </c>
      <c r="D44" s="162">
        <v>80440</v>
      </c>
      <c r="E44" s="163">
        <v>39237</v>
      </c>
    </row>
    <row r="45" spans="2:5" ht="13.5">
      <c r="B45" s="192" t="s">
        <v>452</v>
      </c>
      <c r="C45" s="130"/>
      <c r="D45" s="130"/>
      <c r="E45" s="131"/>
    </row>
    <row r="46" spans="2:5" ht="13.5">
      <c r="B46" s="192" t="s">
        <v>450</v>
      </c>
      <c r="C46" s="130">
        <v>68584</v>
      </c>
      <c r="D46" s="130">
        <v>79818</v>
      </c>
      <c r="E46" s="131">
        <v>37967</v>
      </c>
    </row>
    <row r="47" spans="2:5" ht="13.5">
      <c r="B47" s="437" t="s">
        <v>451</v>
      </c>
      <c r="C47" s="140">
        <v>932</v>
      </c>
      <c r="D47" s="140">
        <v>622</v>
      </c>
      <c r="E47" s="141">
        <v>1269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tabColor indexed="15"/>
    <pageSetUpPr fitToPage="1"/>
  </sheetPr>
  <dimension ref="A1:G49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G49" sqref="G49"/>
    </sheetView>
  </sheetViews>
  <sheetFormatPr defaultColWidth="9.00390625" defaultRowHeight="13.5"/>
  <cols>
    <col min="1" max="1" width="9.00390625" style="121" customWidth="1"/>
    <col min="2" max="2" width="46.375" style="121" customWidth="1"/>
    <col min="3" max="5" width="10.75390625" style="100" bestFit="1" customWidth="1"/>
    <col min="6" max="6" width="10.75390625" style="100" customWidth="1"/>
    <col min="7" max="7" width="10.75390625" style="121" bestFit="1" customWidth="1"/>
    <col min="8" max="16384" width="9.00390625" style="121" customWidth="1"/>
  </cols>
  <sheetData>
    <row r="1" spans="2:7" ht="13.5">
      <c r="B1" s="4" t="s">
        <v>475</v>
      </c>
      <c r="C1" s="101"/>
      <c r="D1" s="101"/>
      <c r="E1" s="101"/>
      <c r="F1" s="101"/>
      <c r="G1" s="122" t="s">
        <v>5</v>
      </c>
    </row>
    <row r="2" spans="2:7" ht="13.5">
      <c r="B2" s="18" t="s">
        <v>67</v>
      </c>
      <c r="C2" s="96">
        <v>2008</v>
      </c>
      <c r="D2" s="96">
        <v>2009</v>
      </c>
      <c r="E2" s="96">
        <v>2010</v>
      </c>
      <c r="F2" s="96">
        <v>2011</v>
      </c>
      <c r="G2" s="89">
        <v>2012</v>
      </c>
    </row>
    <row r="3" spans="2:7" ht="13.5">
      <c r="B3" s="23" t="s">
        <v>26</v>
      </c>
      <c r="C3" s="185"/>
      <c r="D3" s="185"/>
      <c r="E3" s="185"/>
      <c r="F3" s="185"/>
      <c r="G3" s="186"/>
    </row>
    <row r="4" spans="2:7" ht="13.5">
      <c r="B4" s="171" t="s">
        <v>130</v>
      </c>
      <c r="C4" s="145">
        <v>69681</v>
      </c>
      <c r="D4" s="145">
        <v>68037</v>
      </c>
      <c r="E4" s="145">
        <v>83519</v>
      </c>
      <c r="F4" s="145">
        <v>155494</v>
      </c>
      <c r="G4" s="146">
        <v>74654</v>
      </c>
    </row>
    <row r="5" spans="2:7" ht="13.5">
      <c r="B5" s="33" t="s">
        <v>131</v>
      </c>
      <c r="C5" s="145">
        <v>138132</v>
      </c>
      <c r="D5" s="145">
        <v>136899</v>
      </c>
      <c r="E5" s="145">
        <v>142110</v>
      </c>
      <c r="F5" s="145">
        <v>145389</v>
      </c>
      <c r="G5" s="146">
        <v>144438</v>
      </c>
    </row>
    <row r="6" spans="2:7" ht="13.5">
      <c r="B6" s="171" t="s">
        <v>371</v>
      </c>
      <c r="C6" s="145">
        <v>4288</v>
      </c>
      <c r="D6" s="145">
        <v>4184</v>
      </c>
      <c r="E6" s="145">
        <v>4007</v>
      </c>
      <c r="F6" s="145">
        <v>3946</v>
      </c>
      <c r="G6" s="146">
        <v>4067</v>
      </c>
    </row>
    <row r="7" spans="2:7" ht="13.5">
      <c r="B7" s="171" t="s">
        <v>132</v>
      </c>
      <c r="C7" s="145">
        <v>1568</v>
      </c>
      <c r="D7" s="145">
        <v>3561</v>
      </c>
      <c r="E7" s="145">
        <v>3239</v>
      </c>
      <c r="F7" s="145">
        <v>3248</v>
      </c>
      <c r="G7" s="146">
        <v>2917</v>
      </c>
    </row>
    <row r="8" spans="2:7" ht="13.5">
      <c r="B8" s="171" t="s">
        <v>453</v>
      </c>
      <c r="C8" s="145"/>
      <c r="D8" s="145"/>
      <c r="E8" s="145"/>
      <c r="F8" s="145" t="s">
        <v>198</v>
      </c>
      <c r="G8" s="146" t="s">
        <v>289</v>
      </c>
    </row>
    <row r="9" spans="2:7" ht="13.5">
      <c r="B9" s="171" t="s">
        <v>216</v>
      </c>
      <c r="C9" s="145">
        <v>-549</v>
      </c>
      <c r="D9" s="145" t="s">
        <v>289</v>
      </c>
      <c r="E9" s="145" t="s">
        <v>289</v>
      </c>
      <c r="F9" s="145" t="s">
        <v>198</v>
      </c>
      <c r="G9" s="146" t="s">
        <v>289</v>
      </c>
    </row>
    <row r="10" spans="2:7" ht="13.5">
      <c r="B10" s="171" t="s">
        <v>217</v>
      </c>
      <c r="C10" s="145">
        <v>621</v>
      </c>
      <c r="D10" s="145">
        <v>7177</v>
      </c>
      <c r="E10" s="145">
        <v>30168</v>
      </c>
      <c r="F10" s="145">
        <v>-34104</v>
      </c>
      <c r="G10" s="146">
        <v>-11291</v>
      </c>
    </row>
    <row r="11" spans="2:7" ht="13.5">
      <c r="B11" s="171" t="s">
        <v>290</v>
      </c>
      <c r="C11" s="145">
        <v>-2469</v>
      </c>
      <c r="D11" s="145">
        <v>-1507</v>
      </c>
      <c r="E11" s="145">
        <v>-1266</v>
      </c>
      <c r="F11" s="145" t="s">
        <v>198</v>
      </c>
      <c r="G11" s="146">
        <v>2217</v>
      </c>
    </row>
    <row r="12" spans="2:7" ht="13.5">
      <c r="B12" s="171" t="s">
        <v>133</v>
      </c>
      <c r="C12" s="145">
        <v>-1959</v>
      </c>
      <c r="D12" s="145">
        <v>-2764</v>
      </c>
      <c r="E12" s="145">
        <v>-2204</v>
      </c>
      <c r="F12" s="145">
        <v>-2757</v>
      </c>
      <c r="G12" s="146">
        <v>-3166</v>
      </c>
    </row>
    <row r="13" spans="2:7" ht="13.5">
      <c r="B13" s="171" t="s">
        <v>134</v>
      </c>
      <c r="C13" s="145">
        <v>10460</v>
      </c>
      <c r="D13" s="145">
        <v>10869</v>
      </c>
      <c r="E13" s="145">
        <v>10303</v>
      </c>
      <c r="F13" s="145">
        <v>9689</v>
      </c>
      <c r="G13" s="146">
        <v>10184</v>
      </c>
    </row>
    <row r="14" spans="2:7" ht="13.5">
      <c r="B14" s="171" t="s">
        <v>372</v>
      </c>
      <c r="C14" s="145">
        <v>-3004</v>
      </c>
      <c r="D14" s="145">
        <v>2585</v>
      </c>
      <c r="E14" s="145">
        <v>15419</v>
      </c>
      <c r="F14" s="145">
        <v>-7095</v>
      </c>
      <c r="G14" s="146">
        <v>-52333</v>
      </c>
    </row>
    <row r="15" spans="2:7" ht="13.5">
      <c r="B15" s="171" t="s">
        <v>373</v>
      </c>
      <c r="C15" s="145">
        <v>-2542</v>
      </c>
      <c r="D15" s="145">
        <v>-21111</v>
      </c>
      <c r="E15" s="145">
        <v>19740</v>
      </c>
      <c r="F15" s="145">
        <v>8181</v>
      </c>
      <c r="G15" s="146">
        <v>-7960</v>
      </c>
    </row>
    <row r="16" spans="2:7" ht="13.5">
      <c r="B16" s="33" t="s">
        <v>238</v>
      </c>
      <c r="C16" s="145">
        <v>35883</v>
      </c>
      <c r="D16" s="145">
        <v>6005</v>
      </c>
      <c r="E16" s="145">
        <v>29482</v>
      </c>
      <c r="F16" s="145">
        <v>-52523</v>
      </c>
      <c r="G16" s="146">
        <v>21887</v>
      </c>
    </row>
    <row r="17" spans="2:7" ht="13.5">
      <c r="B17" s="33" t="s">
        <v>135</v>
      </c>
      <c r="C17" s="145">
        <v>-4573</v>
      </c>
      <c r="D17" s="145" t="s">
        <v>289</v>
      </c>
      <c r="E17" s="145">
        <v>5106</v>
      </c>
      <c r="F17" s="145">
        <v>-5260</v>
      </c>
      <c r="G17" s="146">
        <v>1111</v>
      </c>
    </row>
    <row r="18" spans="2:7" ht="13.5">
      <c r="B18" s="34" t="s">
        <v>57</v>
      </c>
      <c r="C18" s="152">
        <v>-13425</v>
      </c>
      <c r="D18" s="152">
        <v>-27872</v>
      </c>
      <c r="E18" s="152">
        <v>-243</v>
      </c>
      <c r="F18" s="152">
        <v>-26960</v>
      </c>
      <c r="G18" s="153">
        <v>-6966</v>
      </c>
    </row>
    <row r="19" spans="2:7" ht="13.5">
      <c r="B19" s="27" t="s">
        <v>27</v>
      </c>
      <c r="C19" s="145">
        <v>232112</v>
      </c>
      <c r="D19" s="145">
        <v>186063</v>
      </c>
      <c r="E19" s="145">
        <v>339380</v>
      </c>
      <c r="F19" s="145">
        <v>197248</v>
      </c>
      <c r="G19" s="146">
        <v>179759</v>
      </c>
    </row>
    <row r="20" spans="2:7" ht="13.5">
      <c r="B20" s="35" t="s">
        <v>239</v>
      </c>
      <c r="C20" s="169">
        <v>2784</v>
      </c>
      <c r="D20" s="169">
        <v>3421</v>
      </c>
      <c r="E20" s="169">
        <v>6249</v>
      </c>
      <c r="F20" s="169">
        <v>6900</v>
      </c>
      <c r="G20" s="170">
        <v>10140</v>
      </c>
    </row>
    <row r="21" spans="2:7" ht="13.5">
      <c r="B21" s="33" t="s">
        <v>240</v>
      </c>
      <c r="C21" s="145">
        <v>-10196</v>
      </c>
      <c r="D21" s="145">
        <v>-10850</v>
      </c>
      <c r="E21" s="145">
        <v>-10755</v>
      </c>
      <c r="F21" s="145">
        <v>-9840</v>
      </c>
      <c r="G21" s="146">
        <v>-10217</v>
      </c>
    </row>
    <row r="22" spans="2:7" ht="13.5">
      <c r="B22" s="33" t="s">
        <v>241</v>
      </c>
      <c r="C22" s="145">
        <v>-42496</v>
      </c>
      <c r="D22" s="145">
        <v>-19073</v>
      </c>
      <c r="E22" s="145">
        <v>-40763</v>
      </c>
      <c r="F22" s="145">
        <v>-31963</v>
      </c>
      <c r="G22" s="146">
        <v>-29864</v>
      </c>
    </row>
    <row r="23" spans="2:7" ht="13.5">
      <c r="B23" s="36" t="s">
        <v>145</v>
      </c>
      <c r="C23" s="145">
        <v>182204</v>
      </c>
      <c r="D23" s="145">
        <v>159561</v>
      </c>
      <c r="E23" s="145">
        <v>294110</v>
      </c>
      <c r="F23" s="145">
        <v>162345</v>
      </c>
      <c r="G23" s="146">
        <v>149818</v>
      </c>
    </row>
    <row r="24" spans="2:7" ht="13.5">
      <c r="B24" s="28" t="s">
        <v>28</v>
      </c>
      <c r="C24" s="169"/>
      <c r="D24" s="169"/>
      <c r="E24" s="169"/>
      <c r="F24" s="169"/>
      <c r="G24" s="170"/>
    </row>
    <row r="25" spans="2:7" ht="13.5">
      <c r="B25" s="188" t="s">
        <v>242</v>
      </c>
      <c r="C25" s="145">
        <v>-19111</v>
      </c>
      <c r="D25" s="145">
        <v>-15091</v>
      </c>
      <c r="E25" s="145">
        <v>-13462</v>
      </c>
      <c r="F25" s="145">
        <v>-21737</v>
      </c>
      <c r="G25" s="146">
        <v>-1133</v>
      </c>
    </row>
    <row r="26" spans="2:7" ht="13.5">
      <c r="B26" s="188" t="s">
        <v>136</v>
      </c>
      <c r="C26" s="145">
        <v>-128972</v>
      </c>
      <c r="D26" s="145">
        <v>-133629</v>
      </c>
      <c r="E26" s="145">
        <v>-136511</v>
      </c>
      <c r="F26" s="145">
        <v>-137624</v>
      </c>
      <c r="G26" s="146">
        <v>-124063</v>
      </c>
    </row>
    <row r="27" spans="2:7" ht="13.5">
      <c r="B27" s="188" t="s">
        <v>137</v>
      </c>
      <c r="C27" s="145">
        <v>-6786</v>
      </c>
      <c r="D27" s="145">
        <v>-7120</v>
      </c>
      <c r="E27" s="145">
        <v>-8964</v>
      </c>
      <c r="F27" s="145">
        <v>-13191</v>
      </c>
      <c r="G27" s="146">
        <v>-16323</v>
      </c>
    </row>
    <row r="28" spans="2:7" ht="13.5">
      <c r="B28" s="188" t="s">
        <v>138</v>
      </c>
      <c r="C28" s="145">
        <v>-3023</v>
      </c>
      <c r="D28" s="145">
        <v>-1479</v>
      </c>
      <c r="E28" s="145">
        <v>-1599</v>
      </c>
      <c r="F28" s="145">
        <v>-2814</v>
      </c>
      <c r="G28" s="146">
        <v>-1354</v>
      </c>
    </row>
    <row r="29" spans="2:7" ht="13.5">
      <c r="B29" s="188" t="s">
        <v>139</v>
      </c>
      <c r="C29" s="145">
        <v>1496</v>
      </c>
      <c r="D29" s="145">
        <v>828</v>
      </c>
      <c r="E29" s="145">
        <v>735</v>
      </c>
      <c r="F29" s="145">
        <v>653</v>
      </c>
      <c r="G29" s="146">
        <v>46488</v>
      </c>
    </row>
    <row r="30" spans="2:7" ht="13.5">
      <c r="B30" s="189" t="s">
        <v>57</v>
      </c>
      <c r="C30" s="145">
        <v>1031</v>
      </c>
      <c r="D30" s="145">
        <v>-7084</v>
      </c>
      <c r="E30" s="145">
        <v>-17489</v>
      </c>
      <c r="F30" s="145">
        <v>2408</v>
      </c>
      <c r="G30" s="146">
        <v>-5425</v>
      </c>
    </row>
    <row r="31" spans="1:7" ht="13.5">
      <c r="A31" s="150"/>
      <c r="B31" s="37" t="s">
        <v>146</v>
      </c>
      <c r="C31" s="145">
        <v>-155365</v>
      </c>
      <c r="D31" s="145">
        <v>-163575</v>
      </c>
      <c r="E31" s="145">
        <v>-177290</v>
      </c>
      <c r="F31" s="145">
        <v>-172305</v>
      </c>
      <c r="G31" s="146">
        <v>-101810</v>
      </c>
    </row>
    <row r="32" spans="2:7" ht="13.5">
      <c r="B32" s="16" t="s">
        <v>29</v>
      </c>
      <c r="C32" s="169"/>
      <c r="D32" s="169"/>
      <c r="E32" s="169"/>
      <c r="F32" s="169"/>
      <c r="G32" s="170"/>
    </row>
    <row r="33" spans="2:7" ht="13.5">
      <c r="B33" s="308" t="s">
        <v>140</v>
      </c>
      <c r="C33" s="145">
        <v>-3235</v>
      </c>
      <c r="D33" s="145">
        <v>-2468</v>
      </c>
      <c r="E33" s="145">
        <v>4931</v>
      </c>
      <c r="F33" s="145">
        <v>8915</v>
      </c>
      <c r="G33" s="146">
        <v>-1225</v>
      </c>
    </row>
    <row r="34" spans="2:7" ht="13.5">
      <c r="B34" s="308" t="s">
        <v>291</v>
      </c>
      <c r="C34" s="145">
        <v>-6000</v>
      </c>
      <c r="D34" s="145" t="s">
        <v>289</v>
      </c>
      <c r="E34" s="145" t="s">
        <v>289</v>
      </c>
      <c r="F34" s="145">
        <v>15000</v>
      </c>
      <c r="G34" s="146">
        <v>-15000</v>
      </c>
    </row>
    <row r="35" spans="2:7" ht="13.5">
      <c r="B35" s="308" t="s">
        <v>141</v>
      </c>
      <c r="C35" s="145">
        <v>89579</v>
      </c>
      <c r="D35" s="145">
        <v>101185</v>
      </c>
      <c r="E35" s="145">
        <v>43066</v>
      </c>
      <c r="F35" s="145">
        <v>57339</v>
      </c>
      <c r="G35" s="146">
        <v>108258</v>
      </c>
    </row>
    <row r="36" spans="2:7" ht="13.5">
      <c r="B36" s="308" t="s">
        <v>142</v>
      </c>
      <c r="C36" s="145">
        <v>-43162</v>
      </c>
      <c r="D36" s="145">
        <v>-36137</v>
      </c>
      <c r="E36" s="145">
        <v>-89479</v>
      </c>
      <c r="F36" s="145">
        <v>-53541</v>
      </c>
      <c r="G36" s="146">
        <v>-49555</v>
      </c>
    </row>
    <row r="37" spans="2:7" ht="13.5">
      <c r="B37" s="308" t="s">
        <v>143</v>
      </c>
      <c r="C37" s="145">
        <v>-22823</v>
      </c>
      <c r="D37" s="145">
        <v>-21208</v>
      </c>
      <c r="E37" s="145">
        <v>-21695</v>
      </c>
      <c r="F37" s="145">
        <v>-25524</v>
      </c>
      <c r="G37" s="146">
        <v>-23671</v>
      </c>
    </row>
    <row r="38" spans="2:7" ht="13.5">
      <c r="B38" s="308" t="s">
        <v>144</v>
      </c>
      <c r="C38" s="145">
        <v>-278</v>
      </c>
      <c r="D38" s="145">
        <v>-205</v>
      </c>
      <c r="E38" s="145">
        <v>-345</v>
      </c>
      <c r="F38" s="145">
        <v>-451</v>
      </c>
      <c r="G38" s="146" t="s">
        <v>307</v>
      </c>
    </row>
    <row r="39" spans="2:7" ht="13.5">
      <c r="B39" s="308" t="s">
        <v>292</v>
      </c>
      <c r="C39" s="145" t="s">
        <v>307</v>
      </c>
      <c r="D39" s="145" t="s">
        <v>307</v>
      </c>
      <c r="E39" s="145">
        <v>758</v>
      </c>
      <c r="F39" s="145" t="s">
        <v>198</v>
      </c>
      <c r="G39" s="146" t="s">
        <v>289</v>
      </c>
    </row>
    <row r="40" spans="2:7" ht="13.5">
      <c r="B40" s="308" t="s">
        <v>423</v>
      </c>
      <c r="C40" s="145" t="s">
        <v>307</v>
      </c>
      <c r="D40" s="145" t="s">
        <v>307</v>
      </c>
      <c r="E40" s="145">
        <v>-907</v>
      </c>
      <c r="F40" s="145" t="s">
        <v>198</v>
      </c>
      <c r="G40" s="146" t="s">
        <v>289</v>
      </c>
    </row>
    <row r="41" spans="2:7" ht="13.5">
      <c r="B41" s="308" t="s">
        <v>293</v>
      </c>
      <c r="C41" s="145">
        <v>302</v>
      </c>
      <c r="D41" s="145">
        <v>235</v>
      </c>
      <c r="E41" s="145">
        <v>84</v>
      </c>
      <c r="F41" s="145">
        <v>23</v>
      </c>
      <c r="G41" s="146" t="s">
        <v>307</v>
      </c>
    </row>
    <row r="42" spans="2:7" ht="13.5">
      <c r="B42" s="308" t="s">
        <v>259</v>
      </c>
      <c r="C42" s="145">
        <v>-39572</v>
      </c>
      <c r="D42" s="145">
        <v>-10470</v>
      </c>
      <c r="E42" s="145">
        <v>-5788</v>
      </c>
      <c r="F42" s="145">
        <v>-8973</v>
      </c>
      <c r="G42" s="146">
        <v>-35261</v>
      </c>
    </row>
    <row r="43" spans="2:7" ht="13.5">
      <c r="B43" s="38" t="s">
        <v>147</v>
      </c>
      <c r="C43" s="152">
        <v>-25189</v>
      </c>
      <c r="D43" s="152">
        <v>30932</v>
      </c>
      <c r="E43" s="152">
        <v>-69375</v>
      </c>
      <c r="F43" s="152">
        <v>-7212</v>
      </c>
      <c r="G43" s="153">
        <v>-16454</v>
      </c>
    </row>
    <row r="44" spans="2:7" ht="13.5">
      <c r="B44" s="29" t="s">
        <v>30</v>
      </c>
      <c r="C44" s="145">
        <v>524</v>
      </c>
      <c r="D44" s="145">
        <v>-6570</v>
      </c>
      <c r="E44" s="145">
        <v>1064</v>
      </c>
      <c r="F44" s="145">
        <v>-3716</v>
      </c>
      <c r="G44" s="146">
        <v>-1518</v>
      </c>
    </row>
    <row r="45" spans="2:7" ht="13.5">
      <c r="B45" s="29" t="s">
        <v>31</v>
      </c>
      <c r="C45" s="194">
        <v>2173</v>
      </c>
      <c r="D45" s="194">
        <v>20347</v>
      </c>
      <c r="E45" s="194">
        <v>48509</v>
      </c>
      <c r="F45" s="194">
        <v>-20889</v>
      </c>
      <c r="G45" s="288">
        <v>30034</v>
      </c>
    </row>
    <row r="46" spans="2:7" ht="13.5">
      <c r="B46" s="15" t="s">
        <v>347</v>
      </c>
      <c r="C46" s="152">
        <v>40231</v>
      </c>
      <c r="D46" s="152">
        <v>43706</v>
      </c>
      <c r="E46" s="152">
        <v>64009</v>
      </c>
      <c r="F46" s="152">
        <v>112868</v>
      </c>
      <c r="G46" s="153">
        <v>92048</v>
      </c>
    </row>
    <row r="47" spans="2:7" ht="13.5">
      <c r="B47" s="17" t="s">
        <v>346</v>
      </c>
      <c r="C47" s="145">
        <v>1301</v>
      </c>
      <c r="D47" s="145">
        <v>-44</v>
      </c>
      <c r="E47" s="145">
        <v>349</v>
      </c>
      <c r="F47" s="145">
        <v>68</v>
      </c>
      <c r="G47" s="146" t="s">
        <v>289</v>
      </c>
    </row>
    <row r="48" spans="2:7" ht="13.5">
      <c r="B48" s="228" t="s">
        <v>33</v>
      </c>
      <c r="C48" s="162">
        <v>43706</v>
      </c>
      <c r="D48" s="162">
        <v>64009</v>
      </c>
      <c r="E48" s="162">
        <v>112868</v>
      </c>
      <c r="F48" s="162">
        <v>92048</v>
      </c>
      <c r="G48" s="163">
        <v>122083</v>
      </c>
    </row>
    <row r="49" ht="13.5">
      <c r="B49" s="120" t="s">
        <v>345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15"/>
    <pageSetUpPr fitToPage="1"/>
  </sheetPr>
  <dimension ref="B1:L120"/>
  <sheetViews>
    <sheetView view="pageBreakPreview" zoomScaleSheetLayoutView="100"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D13" sqref="D13"/>
    </sheetView>
  </sheetViews>
  <sheetFormatPr defaultColWidth="9.00390625" defaultRowHeight="13.5"/>
  <cols>
    <col min="1" max="1" width="9.00390625" style="121" customWidth="1"/>
    <col min="2" max="2" width="34.50390625" style="121" customWidth="1"/>
    <col min="3" max="4" width="11.125" style="121" bestFit="1" customWidth="1"/>
    <col min="5" max="8" width="11.125" style="100" bestFit="1" customWidth="1"/>
    <col min="9" max="9" width="11.125" style="121" bestFit="1" customWidth="1"/>
    <col min="10" max="10" width="11.125" style="100" bestFit="1" customWidth="1"/>
    <col min="11" max="11" width="11.125" style="100" customWidth="1"/>
    <col min="12" max="12" width="11.125" style="121" bestFit="1" customWidth="1"/>
    <col min="13" max="16384" width="9.00390625" style="121" customWidth="1"/>
  </cols>
  <sheetData>
    <row r="1" spans="2:12" ht="13.5">
      <c r="B1" s="4" t="s">
        <v>400</v>
      </c>
      <c r="F1" s="101"/>
      <c r="G1" s="101"/>
      <c r="H1" s="101"/>
      <c r="I1" s="122"/>
      <c r="J1" s="101"/>
      <c r="K1" s="101"/>
      <c r="L1" s="122" t="s">
        <v>5</v>
      </c>
    </row>
    <row r="2" spans="2:12" ht="13.5">
      <c r="B2" s="18" t="s">
        <v>55</v>
      </c>
      <c r="C2" s="19">
        <v>2003</v>
      </c>
      <c r="D2" s="19">
        <v>2004</v>
      </c>
      <c r="E2" s="80">
        <v>2005</v>
      </c>
      <c r="F2" s="80">
        <v>2006</v>
      </c>
      <c r="G2" s="80">
        <v>2007</v>
      </c>
      <c r="H2" s="80">
        <v>2008</v>
      </c>
      <c r="I2" s="80">
        <v>2009</v>
      </c>
      <c r="J2" s="80">
        <v>2010</v>
      </c>
      <c r="K2" s="80">
        <v>2011</v>
      </c>
      <c r="L2" s="79">
        <v>2012</v>
      </c>
    </row>
    <row r="3" spans="2:12" ht="13.5">
      <c r="B3" s="14" t="s">
        <v>107</v>
      </c>
      <c r="C3" s="123"/>
      <c r="D3" s="124"/>
      <c r="E3" s="125"/>
      <c r="F3" s="125"/>
      <c r="G3" s="125"/>
      <c r="H3" s="125"/>
      <c r="I3" s="125"/>
      <c r="J3" s="125"/>
      <c r="K3" s="125"/>
      <c r="L3" s="126"/>
    </row>
    <row r="4" spans="2:12" ht="13.5">
      <c r="B4" s="15" t="s">
        <v>108</v>
      </c>
      <c r="C4" s="127">
        <v>1184773</v>
      </c>
      <c r="D4" s="129">
        <v>1193530</v>
      </c>
      <c r="E4" s="130">
        <v>1150993</v>
      </c>
      <c r="F4" s="130">
        <v>1161187</v>
      </c>
      <c r="G4" s="130">
        <v>1135534</v>
      </c>
      <c r="H4" s="130">
        <v>1156657</v>
      </c>
      <c r="I4" s="130">
        <v>1169671</v>
      </c>
      <c r="J4" s="130">
        <v>1220823</v>
      </c>
      <c r="K4" s="130">
        <v>1222673</v>
      </c>
      <c r="L4" s="131">
        <v>1188573</v>
      </c>
    </row>
    <row r="5" spans="2:12" ht="13.5">
      <c r="B5" s="16" t="s">
        <v>109</v>
      </c>
      <c r="C5" s="132">
        <v>910530</v>
      </c>
      <c r="D5" s="133">
        <v>869849</v>
      </c>
      <c r="E5" s="134">
        <v>833782</v>
      </c>
      <c r="F5" s="134">
        <v>811322</v>
      </c>
      <c r="G5" s="134">
        <v>789468</v>
      </c>
      <c r="H5" s="134">
        <v>774608</v>
      </c>
      <c r="I5" s="134">
        <v>767856</v>
      </c>
      <c r="J5" s="134">
        <v>759684</v>
      </c>
      <c r="K5" s="134">
        <v>748391</v>
      </c>
      <c r="L5" s="135">
        <v>745989</v>
      </c>
    </row>
    <row r="6" spans="2:12" ht="13.5">
      <c r="B6" s="136" t="s">
        <v>148</v>
      </c>
      <c r="C6" s="137">
        <v>244370</v>
      </c>
      <c r="D6" s="129">
        <v>245572</v>
      </c>
      <c r="E6" s="130">
        <v>229052</v>
      </c>
      <c r="F6" s="130">
        <v>216309</v>
      </c>
      <c r="G6" s="130">
        <v>207999</v>
      </c>
      <c r="H6" s="130">
        <v>200783</v>
      </c>
      <c r="I6" s="130">
        <v>193833</v>
      </c>
      <c r="J6" s="130">
        <v>186806</v>
      </c>
      <c r="K6" s="130">
        <v>180967</v>
      </c>
      <c r="L6" s="131">
        <v>172382</v>
      </c>
    </row>
    <row r="7" spans="2:12" ht="13.5">
      <c r="B7" s="136" t="s">
        <v>149</v>
      </c>
      <c r="C7" s="137">
        <v>532098</v>
      </c>
      <c r="D7" s="129">
        <v>527829</v>
      </c>
      <c r="E7" s="130">
        <v>504513</v>
      </c>
      <c r="F7" s="130">
        <v>499633</v>
      </c>
      <c r="G7" s="130">
        <v>483764</v>
      </c>
      <c r="H7" s="130">
        <v>467987</v>
      </c>
      <c r="I7" s="130">
        <v>471730</v>
      </c>
      <c r="J7" s="130">
        <v>453947</v>
      </c>
      <c r="K7" s="130">
        <v>439887</v>
      </c>
      <c r="L7" s="131">
        <v>454569</v>
      </c>
    </row>
    <row r="8" spans="2:12" ht="13.5">
      <c r="B8" s="136" t="s">
        <v>150</v>
      </c>
      <c r="C8" s="137">
        <v>69044</v>
      </c>
      <c r="D8" s="129">
        <v>59256</v>
      </c>
      <c r="E8" s="130">
        <v>57224</v>
      </c>
      <c r="F8" s="130">
        <v>56075</v>
      </c>
      <c r="G8" s="130">
        <v>60348</v>
      </c>
      <c r="H8" s="130">
        <v>57538</v>
      </c>
      <c r="I8" s="130">
        <v>56651</v>
      </c>
      <c r="J8" s="130">
        <v>54894</v>
      </c>
      <c r="K8" s="130">
        <v>56986</v>
      </c>
      <c r="L8" s="131">
        <v>57584</v>
      </c>
    </row>
    <row r="9" spans="2:12" s="360" customFormat="1" ht="13.5">
      <c r="B9" s="375" t="s">
        <v>235</v>
      </c>
      <c r="C9" s="376">
        <v>5034</v>
      </c>
      <c r="D9" s="377">
        <v>5150</v>
      </c>
      <c r="E9" s="378">
        <v>4552</v>
      </c>
      <c r="F9" s="378">
        <v>4984</v>
      </c>
      <c r="G9" s="378">
        <v>4511</v>
      </c>
      <c r="H9" s="378">
        <v>4104</v>
      </c>
      <c r="I9" s="378">
        <v>3612</v>
      </c>
      <c r="J9" s="378">
        <v>2919</v>
      </c>
      <c r="K9" s="378">
        <v>2881</v>
      </c>
      <c r="L9" s="379">
        <v>2920</v>
      </c>
    </row>
    <row r="10" spans="2:12" s="360" customFormat="1" ht="13.5">
      <c r="B10" s="375" t="s">
        <v>419</v>
      </c>
      <c r="C10" s="376">
        <v>5</v>
      </c>
      <c r="D10" s="380" t="s">
        <v>333</v>
      </c>
      <c r="E10" s="380" t="s">
        <v>333</v>
      </c>
      <c r="F10" s="378">
        <v>984</v>
      </c>
      <c r="G10" s="378">
        <v>874</v>
      </c>
      <c r="H10" s="378">
        <v>316</v>
      </c>
      <c r="I10" s="378">
        <v>316</v>
      </c>
      <c r="J10" s="378">
        <v>742</v>
      </c>
      <c r="K10" s="378">
        <v>447</v>
      </c>
      <c r="L10" s="379">
        <v>316</v>
      </c>
    </row>
    <row r="11" spans="2:12" s="360" customFormat="1" ht="13.5">
      <c r="B11" s="381" t="s">
        <v>421</v>
      </c>
      <c r="C11" s="382">
        <f aca="true" t="shared" si="0" ref="C11:J11">C5-SUM(C6:C10)</f>
        <v>59979</v>
      </c>
      <c r="D11" s="382">
        <f t="shared" si="0"/>
        <v>32042</v>
      </c>
      <c r="E11" s="382">
        <f t="shared" si="0"/>
        <v>38441</v>
      </c>
      <c r="F11" s="382">
        <f t="shared" si="0"/>
        <v>33337</v>
      </c>
      <c r="G11" s="382">
        <f t="shared" si="0"/>
        <v>31972</v>
      </c>
      <c r="H11" s="382">
        <f t="shared" si="0"/>
        <v>43880</v>
      </c>
      <c r="I11" s="382">
        <f t="shared" si="0"/>
        <v>41714</v>
      </c>
      <c r="J11" s="382">
        <f t="shared" si="0"/>
        <v>60376</v>
      </c>
      <c r="K11" s="382">
        <v>67223</v>
      </c>
      <c r="L11" s="383">
        <v>58216</v>
      </c>
    </row>
    <row r="12" spans="2:12" ht="13.5">
      <c r="B12" s="3" t="s">
        <v>110</v>
      </c>
      <c r="C12" s="142">
        <v>16138</v>
      </c>
      <c r="D12" s="129">
        <v>14645</v>
      </c>
      <c r="E12" s="130">
        <v>15160</v>
      </c>
      <c r="F12" s="130">
        <v>16453</v>
      </c>
      <c r="G12" s="130">
        <v>17914</v>
      </c>
      <c r="H12" s="130">
        <v>18079</v>
      </c>
      <c r="I12" s="130">
        <v>22042</v>
      </c>
      <c r="J12" s="130">
        <v>23224</v>
      </c>
      <c r="K12" s="130">
        <v>24029</v>
      </c>
      <c r="L12" s="131">
        <v>26389</v>
      </c>
    </row>
    <row r="13" spans="2:12" ht="13.5">
      <c r="B13" s="18" t="s">
        <v>203</v>
      </c>
      <c r="C13" s="123">
        <v>258103</v>
      </c>
      <c r="D13" s="133">
        <v>309035</v>
      </c>
      <c r="E13" s="134">
        <v>302051</v>
      </c>
      <c r="F13" s="134">
        <v>333411</v>
      </c>
      <c r="G13" s="134">
        <v>328150</v>
      </c>
      <c r="H13" s="134">
        <v>363969</v>
      </c>
      <c r="I13" s="134">
        <v>379771</v>
      </c>
      <c r="J13" s="134">
        <v>437913</v>
      </c>
      <c r="K13" s="134">
        <v>450251</v>
      </c>
      <c r="L13" s="135">
        <v>416194</v>
      </c>
    </row>
    <row r="14" spans="2:12" ht="13.5">
      <c r="B14" s="136" t="s">
        <v>152</v>
      </c>
      <c r="C14" s="137">
        <v>45720</v>
      </c>
      <c r="D14" s="129">
        <v>68891</v>
      </c>
      <c r="E14" s="130">
        <v>66373</v>
      </c>
      <c r="F14" s="130">
        <v>101021</v>
      </c>
      <c r="G14" s="130">
        <v>96967</v>
      </c>
      <c r="H14" s="130">
        <v>77726</v>
      </c>
      <c r="I14" s="130">
        <v>48938</v>
      </c>
      <c r="J14" s="130">
        <v>60054</v>
      </c>
      <c r="K14" s="130">
        <v>62694</v>
      </c>
      <c r="L14" s="131">
        <v>60596</v>
      </c>
    </row>
    <row r="15" spans="2:12" ht="13.5">
      <c r="B15" s="136" t="s">
        <v>249</v>
      </c>
      <c r="C15" s="137">
        <v>112133</v>
      </c>
      <c r="D15" s="129">
        <v>123908</v>
      </c>
      <c r="E15" s="130">
        <v>109756</v>
      </c>
      <c r="F15" s="130">
        <v>101215</v>
      </c>
      <c r="G15" s="130">
        <v>107625</v>
      </c>
      <c r="H15" s="130">
        <v>131741</v>
      </c>
      <c r="I15" s="130">
        <v>142320</v>
      </c>
      <c r="J15" s="130">
        <v>168344</v>
      </c>
      <c r="K15" s="130">
        <v>194655</v>
      </c>
      <c r="L15" s="131">
        <v>217010</v>
      </c>
    </row>
    <row r="16" spans="2:12" s="360" customFormat="1" ht="13.5">
      <c r="B16" s="375" t="s">
        <v>420</v>
      </c>
      <c r="C16" s="384">
        <v>17081</v>
      </c>
      <c r="D16" s="377">
        <v>28388</v>
      </c>
      <c r="E16" s="378">
        <v>47842</v>
      </c>
      <c r="F16" s="378">
        <v>68880</v>
      </c>
      <c r="G16" s="378">
        <v>72269</v>
      </c>
      <c r="H16" s="378">
        <v>91979</v>
      </c>
      <c r="I16" s="378">
        <v>121482</v>
      </c>
      <c r="J16" s="378">
        <v>135558</v>
      </c>
      <c r="K16" s="378">
        <v>136952</v>
      </c>
      <c r="L16" s="379">
        <v>92360</v>
      </c>
    </row>
    <row r="17" spans="2:12" ht="13.5">
      <c r="B17" s="375" t="s">
        <v>153</v>
      </c>
      <c r="C17" s="384">
        <v>37166</v>
      </c>
      <c r="D17" s="377">
        <v>35495</v>
      </c>
      <c r="E17" s="378">
        <v>33842</v>
      </c>
      <c r="F17" s="378">
        <v>31706</v>
      </c>
      <c r="G17" s="378">
        <v>28981</v>
      </c>
      <c r="H17" s="378">
        <v>26421</v>
      </c>
      <c r="I17" s="378">
        <v>23586</v>
      </c>
      <c r="J17" s="378">
        <v>20482</v>
      </c>
      <c r="K17" s="378">
        <v>18445</v>
      </c>
      <c r="L17" s="379">
        <v>15908</v>
      </c>
    </row>
    <row r="18" spans="2:12" ht="13.5">
      <c r="B18" s="375" t="s">
        <v>154</v>
      </c>
      <c r="C18" s="384">
        <v>37299</v>
      </c>
      <c r="D18" s="377">
        <v>43998</v>
      </c>
      <c r="E18" s="378">
        <v>41039</v>
      </c>
      <c r="F18" s="378">
        <v>27505</v>
      </c>
      <c r="G18" s="378">
        <v>18751</v>
      </c>
      <c r="H18" s="378">
        <v>23415</v>
      </c>
      <c r="I18" s="378">
        <v>39576</v>
      </c>
      <c r="J18" s="378">
        <v>46698</v>
      </c>
      <c r="K18" s="378">
        <v>34137</v>
      </c>
      <c r="L18" s="379">
        <v>27016</v>
      </c>
    </row>
    <row r="19" spans="2:12" s="360" customFormat="1" ht="13.5">
      <c r="B19" s="375" t="s">
        <v>422</v>
      </c>
      <c r="C19" s="378">
        <f aca="true" t="shared" si="1" ref="C19:J19">C13-SUM(C14:C18,C20)</f>
        <v>10071</v>
      </c>
      <c r="D19" s="378">
        <f t="shared" si="1"/>
        <v>9720</v>
      </c>
      <c r="E19" s="378">
        <f t="shared" si="1"/>
        <v>3712</v>
      </c>
      <c r="F19" s="378">
        <f t="shared" si="1"/>
        <v>3692</v>
      </c>
      <c r="G19" s="378">
        <f t="shared" si="1"/>
        <v>4076</v>
      </c>
      <c r="H19" s="378">
        <f t="shared" si="1"/>
        <v>13068</v>
      </c>
      <c r="I19" s="378">
        <f t="shared" si="1"/>
        <v>4363</v>
      </c>
      <c r="J19" s="378">
        <f t="shared" si="1"/>
        <v>7539</v>
      </c>
      <c r="K19" s="378">
        <v>4121</v>
      </c>
      <c r="L19" s="379">
        <v>4232</v>
      </c>
    </row>
    <row r="20" spans="2:12" ht="13.5">
      <c r="B20" s="138" t="s">
        <v>155</v>
      </c>
      <c r="C20" s="139">
        <v>-1367</v>
      </c>
      <c r="D20" s="144">
        <v>-1365</v>
      </c>
      <c r="E20" s="145">
        <v>-513</v>
      </c>
      <c r="F20" s="145">
        <v>-608</v>
      </c>
      <c r="G20" s="145">
        <v>-519</v>
      </c>
      <c r="H20" s="145">
        <v>-381</v>
      </c>
      <c r="I20" s="145">
        <v>-494</v>
      </c>
      <c r="J20" s="145">
        <v>-762</v>
      </c>
      <c r="K20" s="145">
        <v>-753</v>
      </c>
      <c r="L20" s="146">
        <v>-928</v>
      </c>
    </row>
    <row r="21" spans="2:12" ht="13.5">
      <c r="B21" s="18" t="s">
        <v>111</v>
      </c>
      <c r="C21" s="123">
        <v>196585</v>
      </c>
      <c r="D21" s="133">
        <v>216492</v>
      </c>
      <c r="E21" s="134">
        <v>231272</v>
      </c>
      <c r="F21" s="134">
        <v>235540</v>
      </c>
      <c r="G21" s="134">
        <v>246724</v>
      </c>
      <c r="H21" s="134">
        <v>244807</v>
      </c>
      <c r="I21" s="134">
        <v>302673</v>
      </c>
      <c r="J21" s="134">
        <v>322712</v>
      </c>
      <c r="K21" s="134">
        <v>278491</v>
      </c>
      <c r="L21" s="135">
        <v>355025</v>
      </c>
    </row>
    <row r="22" spans="2:12" ht="13.5">
      <c r="B22" s="136" t="s">
        <v>156</v>
      </c>
      <c r="C22" s="132">
        <v>14901</v>
      </c>
      <c r="D22" s="129">
        <v>36119</v>
      </c>
      <c r="E22" s="130">
        <v>39828</v>
      </c>
      <c r="F22" s="130">
        <v>31688</v>
      </c>
      <c r="G22" s="130">
        <v>23141</v>
      </c>
      <c r="H22" s="130">
        <v>11830</v>
      </c>
      <c r="I22" s="130">
        <v>23114</v>
      </c>
      <c r="J22" s="130">
        <v>56373</v>
      </c>
      <c r="K22" s="130">
        <v>40290</v>
      </c>
      <c r="L22" s="131">
        <v>16005</v>
      </c>
    </row>
    <row r="23" spans="2:12" ht="13.5">
      <c r="B23" s="46" t="s">
        <v>157</v>
      </c>
      <c r="C23" s="132">
        <v>102635</v>
      </c>
      <c r="D23" s="129">
        <v>94675</v>
      </c>
      <c r="E23" s="130">
        <v>100748</v>
      </c>
      <c r="F23" s="130">
        <v>107323</v>
      </c>
      <c r="G23" s="130">
        <v>122622</v>
      </c>
      <c r="H23" s="130">
        <v>132832</v>
      </c>
      <c r="I23" s="130">
        <v>132127</v>
      </c>
      <c r="J23" s="130">
        <v>122295</v>
      </c>
      <c r="K23" s="130">
        <v>130306</v>
      </c>
      <c r="L23" s="131">
        <v>182784</v>
      </c>
    </row>
    <row r="24" spans="2:12" ht="13.5">
      <c r="B24" s="46" t="s">
        <v>158</v>
      </c>
      <c r="C24" s="132">
        <v>7334</v>
      </c>
      <c r="D24" s="129">
        <v>10818</v>
      </c>
      <c r="E24" s="130">
        <v>10075</v>
      </c>
      <c r="F24" s="130">
        <v>11066</v>
      </c>
      <c r="G24" s="130">
        <v>10319</v>
      </c>
      <c r="H24" s="130">
        <v>10716</v>
      </c>
      <c r="I24" s="130">
        <v>22176</v>
      </c>
      <c r="J24" s="130">
        <v>29387</v>
      </c>
      <c r="K24" s="130">
        <v>9507</v>
      </c>
      <c r="L24" s="131">
        <v>11284</v>
      </c>
    </row>
    <row r="25" spans="2:12" ht="13.5">
      <c r="B25" s="136" t="s">
        <v>159</v>
      </c>
      <c r="C25" s="132">
        <v>15391</v>
      </c>
      <c r="D25" s="129">
        <v>17553</v>
      </c>
      <c r="E25" s="130">
        <v>19858</v>
      </c>
      <c r="F25" s="130">
        <v>28461</v>
      </c>
      <c r="G25" s="130">
        <v>28910</v>
      </c>
      <c r="H25" s="130">
        <v>31880</v>
      </c>
      <c r="I25" s="130">
        <v>52926</v>
      </c>
      <c r="J25" s="130">
        <v>30793</v>
      </c>
      <c r="K25" s="130">
        <v>31031</v>
      </c>
      <c r="L25" s="131">
        <v>34520</v>
      </c>
    </row>
    <row r="26" spans="2:12" ht="13.5">
      <c r="B26" s="375" t="s">
        <v>160</v>
      </c>
      <c r="C26" s="147" t="s">
        <v>198</v>
      </c>
      <c r="D26" s="147" t="s">
        <v>198</v>
      </c>
      <c r="E26" s="148">
        <v>18567</v>
      </c>
      <c r="F26" s="266" t="s">
        <v>245</v>
      </c>
      <c r="G26" s="266">
        <v>15452</v>
      </c>
      <c r="H26" s="266">
        <v>19296</v>
      </c>
      <c r="I26" s="266">
        <v>21315</v>
      </c>
      <c r="J26" s="266">
        <v>25609</v>
      </c>
      <c r="K26" s="266">
        <v>19528</v>
      </c>
      <c r="L26" s="149">
        <v>20515</v>
      </c>
    </row>
    <row r="27" spans="2:12" ht="13.5">
      <c r="B27" s="375" t="s">
        <v>161</v>
      </c>
      <c r="C27" s="132">
        <v>9099</v>
      </c>
      <c r="D27" s="129">
        <v>9181</v>
      </c>
      <c r="E27" s="130">
        <v>9002</v>
      </c>
      <c r="F27" s="130">
        <v>9660</v>
      </c>
      <c r="G27" s="130">
        <v>8690</v>
      </c>
      <c r="H27" s="130">
        <v>10565</v>
      </c>
      <c r="I27" s="130">
        <v>10286</v>
      </c>
      <c r="J27" s="130">
        <v>12565</v>
      </c>
      <c r="K27" s="130">
        <v>8594</v>
      </c>
      <c r="L27" s="131">
        <v>8704</v>
      </c>
    </row>
    <row r="28" spans="2:12" ht="13.5">
      <c r="B28" s="375" t="s">
        <v>422</v>
      </c>
      <c r="C28" s="132">
        <v>48034</v>
      </c>
      <c r="D28" s="129">
        <v>49073</v>
      </c>
      <c r="E28" s="130">
        <v>34266</v>
      </c>
      <c r="F28" s="130">
        <v>48253</v>
      </c>
      <c r="G28" s="130">
        <v>38471</v>
      </c>
      <c r="H28" s="130">
        <v>28242</v>
      </c>
      <c r="I28" s="130">
        <v>41256</v>
      </c>
      <c r="J28" s="130">
        <v>46218</v>
      </c>
      <c r="K28" s="130">
        <v>39951</v>
      </c>
      <c r="L28" s="131">
        <v>81991</v>
      </c>
    </row>
    <row r="29" spans="2:12" ht="13.5">
      <c r="B29" s="381" t="s">
        <v>162</v>
      </c>
      <c r="C29" s="139">
        <v>-809</v>
      </c>
      <c r="D29" s="151">
        <v>-927</v>
      </c>
      <c r="E29" s="152">
        <v>-1072</v>
      </c>
      <c r="F29" s="152">
        <v>-911</v>
      </c>
      <c r="G29" s="152">
        <v>-881</v>
      </c>
      <c r="H29" s="152">
        <v>-554</v>
      </c>
      <c r="I29" s="152">
        <v>-527</v>
      </c>
      <c r="J29" s="152">
        <v>-528</v>
      </c>
      <c r="K29" s="152">
        <v>-716</v>
      </c>
      <c r="L29" s="153">
        <v>-778</v>
      </c>
    </row>
    <row r="30" spans="2:12" ht="13.5">
      <c r="B30" s="3" t="s">
        <v>112</v>
      </c>
      <c r="C30" s="154">
        <v>1381359</v>
      </c>
      <c r="D30" s="128">
        <v>1410023</v>
      </c>
      <c r="E30" s="140">
        <v>1382265</v>
      </c>
      <c r="F30" s="140">
        <v>1396728</v>
      </c>
      <c r="G30" s="140">
        <v>1382259</v>
      </c>
      <c r="H30" s="140">
        <v>1401464</v>
      </c>
      <c r="I30" s="140">
        <v>1472344</v>
      </c>
      <c r="J30" s="140">
        <v>1543535</v>
      </c>
      <c r="K30" s="140">
        <v>1501164</v>
      </c>
      <c r="L30" s="141">
        <v>1543598</v>
      </c>
    </row>
    <row r="31" spans="2:12" ht="13.5">
      <c r="B31" s="120"/>
      <c r="C31" s="150"/>
      <c r="D31" s="150"/>
      <c r="E31" s="155"/>
      <c r="F31" s="155"/>
      <c r="G31" s="155"/>
      <c r="H31" s="155"/>
      <c r="I31" s="155"/>
      <c r="J31" s="155"/>
      <c r="K31" s="155"/>
      <c r="L31" s="155"/>
    </row>
    <row r="32" spans="2:12" ht="13.5">
      <c r="B32" s="18" t="s">
        <v>55</v>
      </c>
      <c r="C32" s="19">
        <v>2003</v>
      </c>
      <c r="D32" s="19">
        <v>2004</v>
      </c>
      <c r="E32" s="80">
        <v>2005</v>
      </c>
      <c r="F32" s="80">
        <v>2006</v>
      </c>
      <c r="G32" s="80">
        <v>2007</v>
      </c>
      <c r="H32" s="80">
        <v>2008</v>
      </c>
      <c r="I32" s="80">
        <v>2009</v>
      </c>
      <c r="J32" s="80">
        <v>2010</v>
      </c>
      <c r="K32" s="80">
        <v>2011</v>
      </c>
      <c r="L32" s="79">
        <v>2012</v>
      </c>
    </row>
    <row r="33" spans="2:12" ht="13.5">
      <c r="B33" s="14" t="s">
        <v>114</v>
      </c>
      <c r="C33" s="123"/>
      <c r="D33" s="124"/>
      <c r="E33" s="125"/>
      <c r="F33" s="125"/>
      <c r="G33" s="125"/>
      <c r="H33" s="125"/>
      <c r="I33" s="125"/>
      <c r="J33" s="125"/>
      <c r="K33" s="125"/>
      <c r="L33" s="126"/>
    </row>
    <row r="34" spans="2:12" ht="13.5">
      <c r="B34" s="17" t="s">
        <v>115</v>
      </c>
      <c r="C34" s="137">
        <v>610408</v>
      </c>
      <c r="D34" s="129">
        <v>599866</v>
      </c>
      <c r="E34" s="130">
        <v>577104</v>
      </c>
      <c r="F34" s="130">
        <v>514148</v>
      </c>
      <c r="G34" s="130">
        <v>452828</v>
      </c>
      <c r="H34" s="130">
        <v>493738</v>
      </c>
      <c r="I34" s="130">
        <v>510575</v>
      </c>
      <c r="J34" s="130">
        <v>535674</v>
      </c>
      <c r="K34" s="130">
        <v>512724</v>
      </c>
      <c r="L34" s="131">
        <v>569003</v>
      </c>
    </row>
    <row r="35" spans="2:12" ht="13.5">
      <c r="B35" s="156" t="s">
        <v>163</v>
      </c>
      <c r="C35" s="137">
        <v>236833</v>
      </c>
      <c r="D35" s="129">
        <v>266033</v>
      </c>
      <c r="E35" s="130">
        <v>287700</v>
      </c>
      <c r="F35" s="130">
        <v>287700</v>
      </c>
      <c r="G35" s="130">
        <v>287700</v>
      </c>
      <c r="H35" s="130">
        <v>317689</v>
      </c>
      <c r="I35" s="130">
        <v>277690</v>
      </c>
      <c r="J35" s="130">
        <v>287691</v>
      </c>
      <c r="K35" s="130">
        <v>297692</v>
      </c>
      <c r="L35" s="131">
        <v>317693</v>
      </c>
    </row>
    <row r="36" spans="2:12" ht="13.5">
      <c r="B36" s="156" t="s">
        <v>164</v>
      </c>
      <c r="C36" s="137">
        <v>182814</v>
      </c>
      <c r="D36" s="129">
        <v>99928</v>
      </c>
      <c r="E36" s="130">
        <v>89885</v>
      </c>
      <c r="F36" s="130">
        <v>39700</v>
      </c>
      <c r="G36" s="130">
        <v>32618</v>
      </c>
      <c r="H36" s="145" t="s">
        <v>307</v>
      </c>
      <c r="I36" s="145" t="s">
        <v>289</v>
      </c>
      <c r="J36" s="145" t="s">
        <v>289</v>
      </c>
      <c r="K36" s="145" t="s">
        <v>198</v>
      </c>
      <c r="L36" s="146" t="s">
        <v>289</v>
      </c>
    </row>
    <row r="37" spans="2:12" ht="13.5">
      <c r="B37" s="156" t="s">
        <v>165</v>
      </c>
      <c r="C37" s="137">
        <v>65998</v>
      </c>
      <c r="D37" s="129">
        <v>74367</v>
      </c>
      <c r="E37" s="130">
        <v>59107</v>
      </c>
      <c r="F37" s="130">
        <v>56749</v>
      </c>
      <c r="G37" s="130">
        <v>33704</v>
      </c>
      <c r="H37" s="130">
        <v>82372</v>
      </c>
      <c r="I37" s="130">
        <v>133737</v>
      </c>
      <c r="J37" s="130">
        <v>117450</v>
      </c>
      <c r="K37" s="130">
        <v>120531</v>
      </c>
      <c r="L37" s="131">
        <v>165553</v>
      </c>
    </row>
    <row r="38" spans="2:12" ht="13.5">
      <c r="B38" s="156" t="s">
        <v>166</v>
      </c>
      <c r="C38" s="147" t="s">
        <v>198</v>
      </c>
      <c r="D38" s="144" t="s">
        <v>246</v>
      </c>
      <c r="E38" s="145" t="s">
        <v>246</v>
      </c>
      <c r="F38" s="145" t="s">
        <v>246</v>
      </c>
      <c r="G38" s="145" t="s">
        <v>246</v>
      </c>
      <c r="H38" s="145" t="s">
        <v>246</v>
      </c>
      <c r="I38" s="145" t="s">
        <v>289</v>
      </c>
      <c r="J38" s="145" t="s">
        <v>289</v>
      </c>
      <c r="K38" s="145" t="s">
        <v>198</v>
      </c>
      <c r="L38" s="146" t="s">
        <v>289</v>
      </c>
    </row>
    <row r="39" spans="2:12" ht="13.5">
      <c r="B39" s="156" t="s">
        <v>167</v>
      </c>
      <c r="C39" s="137">
        <v>112020</v>
      </c>
      <c r="D39" s="129">
        <v>149408</v>
      </c>
      <c r="E39" s="130">
        <v>130844</v>
      </c>
      <c r="F39" s="130">
        <v>119024</v>
      </c>
      <c r="G39" s="130">
        <v>81765</v>
      </c>
      <c r="H39" s="130">
        <v>82143</v>
      </c>
      <c r="I39" s="130">
        <v>90838</v>
      </c>
      <c r="J39" s="130">
        <v>120891</v>
      </c>
      <c r="K39" s="130">
        <v>86677</v>
      </c>
      <c r="L39" s="131">
        <v>75023</v>
      </c>
    </row>
    <row r="40" spans="2:12" ht="13.5">
      <c r="B40" s="157" t="s">
        <v>422</v>
      </c>
      <c r="C40" s="127">
        <v>12743</v>
      </c>
      <c r="D40" s="129">
        <v>10130</v>
      </c>
      <c r="E40" s="130">
        <v>9568</v>
      </c>
      <c r="F40" s="130">
        <v>10975</v>
      </c>
      <c r="G40" s="130">
        <v>17041</v>
      </c>
      <c r="H40" s="130">
        <v>11534</v>
      </c>
      <c r="I40" s="130">
        <v>8310</v>
      </c>
      <c r="J40" s="130">
        <v>9642</v>
      </c>
      <c r="K40" s="130">
        <v>7824</v>
      </c>
      <c r="L40" s="131">
        <v>10734</v>
      </c>
    </row>
    <row r="41" spans="2:12" ht="13.5">
      <c r="B41" s="14" t="s">
        <v>116</v>
      </c>
      <c r="C41" s="137">
        <v>242686</v>
      </c>
      <c r="D41" s="133">
        <v>269938</v>
      </c>
      <c r="E41" s="134">
        <v>231102</v>
      </c>
      <c r="F41" s="134">
        <v>239626</v>
      </c>
      <c r="G41" s="134">
        <v>226257</v>
      </c>
      <c r="H41" s="134">
        <v>247725</v>
      </c>
      <c r="I41" s="134">
        <v>299109</v>
      </c>
      <c r="J41" s="134">
        <v>323865</v>
      </c>
      <c r="K41" s="134">
        <v>274459</v>
      </c>
      <c r="L41" s="135">
        <v>283862</v>
      </c>
    </row>
    <row r="42" spans="2:12" ht="13.5">
      <c r="B42" s="47" t="s">
        <v>168</v>
      </c>
      <c r="C42" s="137">
        <v>74432</v>
      </c>
      <c r="D42" s="129">
        <v>90465</v>
      </c>
      <c r="E42" s="130">
        <v>30249</v>
      </c>
      <c r="F42" s="130">
        <v>27029</v>
      </c>
      <c r="G42" s="130">
        <v>22984</v>
      </c>
      <c r="H42" s="130">
        <v>35869</v>
      </c>
      <c r="I42" s="130">
        <v>66782</v>
      </c>
      <c r="J42" s="130">
        <v>37394</v>
      </c>
      <c r="K42" s="130">
        <v>34480</v>
      </c>
      <c r="L42" s="131">
        <v>30599</v>
      </c>
    </row>
    <row r="43" spans="2:12" ht="13.5">
      <c r="B43" s="48" t="s">
        <v>169</v>
      </c>
      <c r="C43" s="137">
        <v>19821</v>
      </c>
      <c r="D43" s="129">
        <v>18336</v>
      </c>
      <c r="E43" s="130">
        <v>27206</v>
      </c>
      <c r="F43" s="130">
        <v>42360</v>
      </c>
      <c r="G43" s="130">
        <v>23988</v>
      </c>
      <c r="H43" s="130">
        <v>69975</v>
      </c>
      <c r="I43" s="130">
        <v>77097</v>
      </c>
      <c r="J43" s="130">
        <v>107449</v>
      </c>
      <c r="K43" s="130">
        <v>50163</v>
      </c>
      <c r="L43" s="131">
        <v>48434</v>
      </c>
    </row>
    <row r="44" spans="2:12" ht="13.5">
      <c r="B44" s="156" t="s">
        <v>170</v>
      </c>
      <c r="C44" s="158" t="s">
        <v>198</v>
      </c>
      <c r="D44" s="144" t="s">
        <v>198</v>
      </c>
      <c r="E44" s="145" t="s">
        <v>246</v>
      </c>
      <c r="F44" s="145" t="s">
        <v>246</v>
      </c>
      <c r="G44" s="145" t="s">
        <v>246</v>
      </c>
      <c r="H44" s="145" t="s">
        <v>246</v>
      </c>
      <c r="I44" s="145" t="s">
        <v>289</v>
      </c>
      <c r="J44" s="145" t="s">
        <v>289</v>
      </c>
      <c r="K44" s="145">
        <v>5000</v>
      </c>
      <c r="L44" s="146" t="s">
        <v>307</v>
      </c>
    </row>
    <row r="45" spans="2:12" ht="13.5">
      <c r="B45" s="156" t="s">
        <v>171</v>
      </c>
      <c r="C45" s="137">
        <v>35124</v>
      </c>
      <c r="D45" s="129">
        <v>27406</v>
      </c>
      <c r="E45" s="130">
        <v>25089</v>
      </c>
      <c r="F45" s="130">
        <v>28611</v>
      </c>
      <c r="G45" s="130">
        <v>35870</v>
      </c>
      <c r="H45" s="130">
        <v>29066</v>
      </c>
      <c r="I45" s="130">
        <v>31776</v>
      </c>
      <c r="J45" s="130">
        <v>35000</v>
      </c>
      <c r="K45" s="130">
        <v>27771</v>
      </c>
      <c r="L45" s="131">
        <v>35999</v>
      </c>
    </row>
    <row r="46" spans="2:12" ht="13.5">
      <c r="B46" s="156" t="s">
        <v>172</v>
      </c>
      <c r="C46" s="137">
        <v>39332</v>
      </c>
      <c r="D46" s="129">
        <v>38130</v>
      </c>
      <c r="E46" s="130">
        <v>35355</v>
      </c>
      <c r="F46" s="130">
        <v>40412</v>
      </c>
      <c r="G46" s="130">
        <v>37058</v>
      </c>
      <c r="H46" s="130">
        <v>35420</v>
      </c>
      <c r="I46" s="130">
        <v>31801</v>
      </c>
      <c r="J46" s="130">
        <v>31217</v>
      </c>
      <c r="K46" s="130">
        <v>33117</v>
      </c>
      <c r="L46" s="131">
        <v>32883</v>
      </c>
    </row>
    <row r="47" spans="2:12" ht="13.5">
      <c r="B47" s="156" t="s">
        <v>173</v>
      </c>
      <c r="C47" s="137">
        <v>36257</v>
      </c>
      <c r="D47" s="129">
        <v>35015</v>
      </c>
      <c r="E47" s="130">
        <v>37526</v>
      </c>
      <c r="F47" s="130">
        <v>29353</v>
      </c>
      <c r="G47" s="130">
        <v>38180</v>
      </c>
      <c r="H47" s="130">
        <v>18941</v>
      </c>
      <c r="I47" s="130">
        <v>28615</v>
      </c>
      <c r="J47" s="130">
        <v>28900</v>
      </c>
      <c r="K47" s="130">
        <v>19429</v>
      </c>
      <c r="L47" s="131">
        <v>23502</v>
      </c>
    </row>
    <row r="48" spans="2:12" ht="13.5">
      <c r="B48" s="157" t="s">
        <v>422</v>
      </c>
      <c r="C48" s="127">
        <v>37720</v>
      </c>
      <c r="D48" s="128">
        <v>60586</v>
      </c>
      <c r="E48" s="140">
        <v>75677</v>
      </c>
      <c r="F48" s="140">
        <v>71861</v>
      </c>
      <c r="G48" s="140">
        <v>68177</v>
      </c>
      <c r="H48" s="140">
        <v>58454</v>
      </c>
      <c r="I48" s="140">
        <v>63038</v>
      </c>
      <c r="J48" s="140">
        <v>83905</v>
      </c>
      <c r="K48" s="140">
        <v>104499</v>
      </c>
      <c r="L48" s="141">
        <v>112445</v>
      </c>
    </row>
    <row r="49" spans="2:12" ht="13.5">
      <c r="B49" s="17" t="s">
        <v>117</v>
      </c>
      <c r="C49" s="128">
        <v>853094</v>
      </c>
      <c r="D49" s="129">
        <v>869805</v>
      </c>
      <c r="E49" s="130">
        <v>808206</v>
      </c>
      <c r="F49" s="130">
        <v>753775</v>
      </c>
      <c r="G49" s="162">
        <v>679085</v>
      </c>
      <c r="H49" s="162">
        <v>741464</v>
      </c>
      <c r="I49" s="162">
        <v>809685</v>
      </c>
      <c r="J49" s="162">
        <v>859539</v>
      </c>
      <c r="K49" s="162">
        <v>787183</v>
      </c>
      <c r="L49" s="163">
        <v>852866</v>
      </c>
    </row>
    <row r="50" spans="2:12" ht="13.5">
      <c r="B50" s="18" t="s">
        <v>119</v>
      </c>
      <c r="C50" s="159"/>
      <c r="D50" s="133"/>
      <c r="E50" s="134"/>
      <c r="F50" s="134"/>
      <c r="G50" s="145"/>
      <c r="H50" s="145"/>
      <c r="I50" s="145"/>
      <c r="J50" s="145"/>
      <c r="K50" s="145"/>
      <c r="L50" s="146"/>
    </row>
    <row r="51" spans="2:12" ht="13.5">
      <c r="B51" s="160" t="s">
        <v>120</v>
      </c>
      <c r="C51" s="137">
        <v>141844</v>
      </c>
      <c r="D51" s="129">
        <v>141844</v>
      </c>
      <c r="E51" s="130">
        <v>141844</v>
      </c>
      <c r="F51" s="130">
        <v>141844</v>
      </c>
      <c r="G51" s="145" t="s">
        <v>32</v>
      </c>
      <c r="H51" s="145" t="s">
        <v>32</v>
      </c>
      <c r="I51" s="145" t="s">
        <v>32</v>
      </c>
      <c r="J51" s="145" t="s">
        <v>32</v>
      </c>
      <c r="K51" s="145" t="s">
        <v>198</v>
      </c>
      <c r="L51" s="146" t="s">
        <v>32</v>
      </c>
    </row>
    <row r="52" spans="2:12" ht="13.5">
      <c r="B52" s="160" t="s">
        <v>250</v>
      </c>
      <c r="C52" s="137">
        <v>2065</v>
      </c>
      <c r="D52" s="129">
        <v>2065</v>
      </c>
      <c r="E52" s="130">
        <v>2067</v>
      </c>
      <c r="F52" s="130">
        <v>2065</v>
      </c>
      <c r="G52" s="145" t="s">
        <v>32</v>
      </c>
      <c r="H52" s="145" t="s">
        <v>32</v>
      </c>
      <c r="I52" s="145" t="s">
        <v>32</v>
      </c>
      <c r="J52" s="145" t="s">
        <v>32</v>
      </c>
      <c r="K52" s="145" t="s">
        <v>198</v>
      </c>
      <c r="L52" s="146" t="s">
        <v>32</v>
      </c>
    </row>
    <row r="53" spans="2:12" ht="13.5">
      <c r="B53" s="160" t="s">
        <v>251</v>
      </c>
      <c r="C53" s="137">
        <v>379668</v>
      </c>
      <c r="D53" s="129">
        <v>403442</v>
      </c>
      <c r="E53" s="130">
        <v>461959</v>
      </c>
      <c r="F53" s="130">
        <v>494930</v>
      </c>
      <c r="G53" s="145" t="s">
        <v>252</v>
      </c>
      <c r="H53" s="145" t="s">
        <v>252</v>
      </c>
      <c r="I53" s="145" t="s">
        <v>252</v>
      </c>
      <c r="J53" s="145" t="s">
        <v>252</v>
      </c>
      <c r="K53" s="145" t="s">
        <v>198</v>
      </c>
      <c r="L53" s="146" t="s">
        <v>252</v>
      </c>
    </row>
    <row r="54" spans="2:12" ht="13.5">
      <c r="B54" s="160" t="s">
        <v>253</v>
      </c>
      <c r="C54" s="137">
        <v>35454</v>
      </c>
      <c r="D54" s="129">
        <v>35454</v>
      </c>
      <c r="E54" s="130">
        <v>35454</v>
      </c>
      <c r="F54" s="130">
        <v>35454</v>
      </c>
      <c r="G54" s="145" t="s">
        <v>252</v>
      </c>
      <c r="H54" s="145" t="s">
        <v>252</v>
      </c>
      <c r="I54" s="145" t="s">
        <v>252</v>
      </c>
      <c r="J54" s="145" t="s">
        <v>252</v>
      </c>
      <c r="K54" s="145" t="s">
        <v>198</v>
      </c>
      <c r="L54" s="146" t="s">
        <v>252</v>
      </c>
    </row>
    <row r="55" spans="2:12" ht="13.5">
      <c r="B55" s="160" t="s">
        <v>254</v>
      </c>
      <c r="C55" s="137">
        <v>344214</v>
      </c>
      <c r="D55" s="129">
        <v>367988</v>
      </c>
      <c r="E55" s="130">
        <v>426505</v>
      </c>
      <c r="F55" s="130">
        <v>459476</v>
      </c>
      <c r="G55" s="145" t="s">
        <v>351</v>
      </c>
      <c r="H55" s="145" t="s">
        <v>351</v>
      </c>
      <c r="I55" s="145" t="s">
        <v>351</v>
      </c>
      <c r="J55" s="145" t="s">
        <v>351</v>
      </c>
      <c r="K55" s="145" t="s">
        <v>198</v>
      </c>
      <c r="L55" s="146" t="s">
        <v>351</v>
      </c>
    </row>
    <row r="56" spans="2:12" ht="13.5">
      <c r="B56" s="160" t="s">
        <v>236</v>
      </c>
      <c r="C56" s="137">
        <v>15548</v>
      </c>
      <c r="D56" s="129">
        <v>31673</v>
      </c>
      <c r="E56" s="130">
        <v>27332</v>
      </c>
      <c r="F56" s="130">
        <v>48952</v>
      </c>
      <c r="G56" s="145" t="s">
        <v>245</v>
      </c>
      <c r="H56" s="145" t="s">
        <v>245</v>
      </c>
      <c r="I56" s="145" t="s">
        <v>245</v>
      </c>
      <c r="J56" s="145" t="s">
        <v>245</v>
      </c>
      <c r="K56" s="145" t="s">
        <v>198</v>
      </c>
      <c r="L56" s="146" t="s">
        <v>245</v>
      </c>
    </row>
    <row r="57" spans="2:12" ht="13.5">
      <c r="B57" s="161" t="s">
        <v>121</v>
      </c>
      <c r="C57" s="137">
        <v>-10862</v>
      </c>
      <c r="D57" s="151">
        <v>-38808</v>
      </c>
      <c r="E57" s="152">
        <v>-59145</v>
      </c>
      <c r="F57" s="152">
        <v>-44840</v>
      </c>
      <c r="G57" s="145" t="s">
        <v>255</v>
      </c>
      <c r="H57" s="145" t="s">
        <v>255</v>
      </c>
      <c r="I57" s="145" t="s">
        <v>255</v>
      </c>
      <c r="J57" s="145" t="s">
        <v>255</v>
      </c>
      <c r="K57" s="145" t="s">
        <v>198</v>
      </c>
      <c r="L57" s="146" t="s">
        <v>255</v>
      </c>
    </row>
    <row r="58" spans="2:12" ht="13.5">
      <c r="B58" s="31" t="s">
        <v>122</v>
      </c>
      <c r="C58" s="154">
        <v>528264</v>
      </c>
      <c r="D58" s="128">
        <v>540217</v>
      </c>
      <c r="E58" s="140">
        <v>574059</v>
      </c>
      <c r="F58" s="140">
        <v>642953</v>
      </c>
      <c r="G58" s="194" t="s">
        <v>32</v>
      </c>
      <c r="H58" s="194" t="s">
        <v>32</v>
      </c>
      <c r="I58" s="194" t="s">
        <v>32</v>
      </c>
      <c r="J58" s="194" t="s">
        <v>32</v>
      </c>
      <c r="K58" s="194" t="s">
        <v>198</v>
      </c>
      <c r="L58" s="288" t="s">
        <v>32</v>
      </c>
    </row>
    <row r="59" spans="2:12" ht="13.5">
      <c r="B59" s="22" t="s">
        <v>7</v>
      </c>
      <c r="C59" s="128">
        <v>1381359</v>
      </c>
      <c r="D59" s="154">
        <v>1410023</v>
      </c>
      <c r="E59" s="162">
        <v>1382265</v>
      </c>
      <c r="F59" s="162">
        <v>1396728</v>
      </c>
      <c r="G59" s="194" t="s">
        <v>352</v>
      </c>
      <c r="H59" s="194" t="s">
        <v>352</v>
      </c>
      <c r="I59" s="194" t="s">
        <v>352</v>
      </c>
      <c r="J59" s="194" t="s">
        <v>352</v>
      </c>
      <c r="K59" s="194" t="s">
        <v>198</v>
      </c>
      <c r="L59" s="288" t="s">
        <v>352</v>
      </c>
    </row>
    <row r="60" spans="2:12" ht="13.5">
      <c r="B60" s="14" t="s">
        <v>296</v>
      </c>
      <c r="C60" s="143"/>
      <c r="D60" s="143"/>
      <c r="E60" s="143"/>
      <c r="F60" s="143"/>
      <c r="G60" s="134"/>
      <c r="H60" s="134"/>
      <c r="I60" s="134"/>
      <c r="J60" s="134"/>
      <c r="K60" s="134"/>
      <c r="L60" s="135"/>
    </row>
    <row r="61" spans="2:12" ht="13.5">
      <c r="B61" s="329" t="s">
        <v>84</v>
      </c>
      <c r="C61" s="143" t="s">
        <v>245</v>
      </c>
      <c r="D61" s="143" t="s">
        <v>245</v>
      </c>
      <c r="E61" s="143" t="s">
        <v>245</v>
      </c>
      <c r="F61" s="143" t="s">
        <v>245</v>
      </c>
      <c r="G61" s="130">
        <v>659372</v>
      </c>
      <c r="H61" s="130">
        <v>631614</v>
      </c>
      <c r="I61" s="130">
        <v>652581</v>
      </c>
      <c r="J61" s="130">
        <v>664699</v>
      </c>
      <c r="K61" s="130">
        <v>698350</v>
      </c>
      <c r="L61" s="131">
        <v>676329</v>
      </c>
    </row>
    <row r="62" spans="2:12" ht="13.5">
      <c r="B62" s="203" t="s">
        <v>297</v>
      </c>
      <c r="C62" s="143" t="s">
        <v>32</v>
      </c>
      <c r="D62" s="143" t="s">
        <v>32</v>
      </c>
      <c r="E62" s="143" t="s">
        <v>32</v>
      </c>
      <c r="F62" s="143" t="s">
        <v>32</v>
      </c>
      <c r="G62" s="130">
        <v>141844</v>
      </c>
      <c r="H62" s="130">
        <v>141844</v>
      </c>
      <c r="I62" s="130">
        <v>141844</v>
      </c>
      <c r="J62" s="130">
        <v>141844</v>
      </c>
      <c r="K62" s="130">
        <v>141844</v>
      </c>
      <c r="L62" s="131">
        <v>141844</v>
      </c>
    </row>
    <row r="63" spans="2:12" ht="13.5">
      <c r="B63" s="203" t="s">
        <v>298</v>
      </c>
      <c r="C63" s="143" t="s">
        <v>32</v>
      </c>
      <c r="D63" s="143" t="s">
        <v>32</v>
      </c>
      <c r="E63" s="143" t="s">
        <v>32</v>
      </c>
      <c r="F63" s="143" t="s">
        <v>32</v>
      </c>
      <c r="G63" s="130">
        <v>2065</v>
      </c>
      <c r="H63" s="130">
        <v>2065</v>
      </c>
      <c r="I63" s="130">
        <v>2065</v>
      </c>
      <c r="J63" s="130">
        <v>2065</v>
      </c>
      <c r="K63" s="130">
        <v>2065</v>
      </c>
      <c r="L63" s="131">
        <v>2065</v>
      </c>
    </row>
    <row r="64" spans="2:12" ht="13.5">
      <c r="B64" s="203" t="s">
        <v>353</v>
      </c>
      <c r="C64" s="143" t="s">
        <v>32</v>
      </c>
      <c r="D64" s="143" t="s">
        <v>32</v>
      </c>
      <c r="E64" s="143" t="s">
        <v>32</v>
      </c>
      <c r="F64" s="143" t="s">
        <v>32</v>
      </c>
      <c r="G64" s="130">
        <v>560027</v>
      </c>
      <c r="H64" s="130">
        <v>530478</v>
      </c>
      <c r="I64" s="130">
        <v>511032</v>
      </c>
      <c r="J64" s="130">
        <v>522775</v>
      </c>
      <c r="K64" s="130">
        <v>556795</v>
      </c>
      <c r="L64" s="131">
        <v>534616</v>
      </c>
    </row>
    <row r="65" spans="2:12" ht="13.5">
      <c r="B65" s="203" t="s">
        <v>305</v>
      </c>
      <c r="C65" s="143" t="s">
        <v>252</v>
      </c>
      <c r="D65" s="143" t="s">
        <v>252</v>
      </c>
      <c r="E65" s="143" t="s">
        <v>252</v>
      </c>
      <c r="F65" s="143" t="s">
        <v>252</v>
      </c>
      <c r="G65" s="130">
        <v>35454</v>
      </c>
      <c r="H65" s="130">
        <v>35454</v>
      </c>
      <c r="I65" s="130">
        <v>35454</v>
      </c>
      <c r="J65" s="130">
        <v>35454</v>
      </c>
      <c r="K65" s="130">
        <v>35454</v>
      </c>
      <c r="L65" s="131">
        <v>35454</v>
      </c>
    </row>
    <row r="66" spans="2:12" ht="13.5">
      <c r="B66" s="406" t="s">
        <v>433</v>
      </c>
      <c r="C66" s="143" t="s">
        <v>246</v>
      </c>
      <c r="D66" s="143" t="s">
        <v>246</v>
      </c>
      <c r="E66" s="143" t="s">
        <v>246</v>
      </c>
      <c r="F66" s="143" t="s">
        <v>246</v>
      </c>
      <c r="G66" s="130">
        <v>524573</v>
      </c>
      <c r="H66" s="130">
        <v>495024</v>
      </c>
      <c r="I66" s="130">
        <v>475578</v>
      </c>
      <c r="J66" s="130">
        <v>487321</v>
      </c>
      <c r="K66" s="130">
        <v>521341</v>
      </c>
      <c r="L66" s="131">
        <v>499161</v>
      </c>
    </row>
    <row r="67" spans="2:12" ht="13.5">
      <c r="B67" s="274" t="s">
        <v>300</v>
      </c>
      <c r="C67" s="290" t="s">
        <v>255</v>
      </c>
      <c r="D67" s="290" t="s">
        <v>255</v>
      </c>
      <c r="E67" s="290" t="s">
        <v>255</v>
      </c>
      <c r="F67" s="290" t="s">
        <v>255</v>
      </c>
      <c r="G67" s="140">
        <v>-44564</v>
      </c>
      <c r="H67" s="140">
        <v>-42774</v>
      </c>
      <c r="I67" s="140">
        <v>-2361</v>
      </c>
      <c r="J67" s="140">
        <v>-1986</v>
      </c>
      <c r="K67" s="140">
        <v>-2355</v>
      </c>
      <c r="L67" s="141">
        <v>-2196</v>
      </c>
    </row>
    <row r="68" spans="2:12" ht="13.5">
      <c r="B68" s="275" t="s">
        <v>301</v>
      </c>
      <c r="C68" s="143" t="s">
        <v>272</v>
      </c>
      <c r="D68" s="143" t="s">
        <v>272</v>
      </c>
      <c r="E68" s="143" t="s">
        <v>272</v>
      </c>
      <c r="F68" s="143" t="s">
        <v>272</v>
      </c>
      <c r="G68" s="130">
        <v>43800</v>
      </c>
      <c r="H68" s="130">
        <v>28385</v>
      </c>
      <c r="I68" s="130">
        <v>10077</v>
      </c>
      <c r="J68" s="130">
        <v>19296</v>
      </c>
      <c r="K68" s="130">
        <v>15630</v>
      </c>
      <c r="L68" s="131">
        <v>14402</v>
      </c>
    </row>
    <row r="69" spans="2:12" ht="13.5">
      <c r="B69" s="203" t="s">
        <v>302</v>
      </c>
      <c r="C69" s="143" t="s">
        <v>246</v>
      </c>
      <c r="D69" s="143" t="s">
        <v>246</v>
      </c>
      <c r="E69" s="143" t="s">
        <v>246</v>
      </c>
      <c r="F69" s="143" t="s">
        <v>246</v>
      </c>
      <c r="G69" s="145">
        <v>42597</v>
      </c>
      <c r="H69" s="145">
        <v>27727</v>
      </c>
      <c r="I69" s="145">
        <v>9429</v>
      </c>
      <c r="J69" s="145">
        <v>16791</v>
      </c>
      <c r="K69" s="145">
        <v>14388</v>
      </c>
      <c r="L69" s="146">
        <v>14412</v>
      </c>
    </row>
    <row r="70" spans="2:12" ht="13.5">
      <c r="B70" s="274" t="s">
        <v>303</v>
      </c>
      <c r="C70" s="143" t="s">
        <v>6</v>
      </c>
      <c r="D70" s="143" t="s">
        <v>6</v>
      </c>
      <c r="E70" s="143" t="s">
        <v>6</v>
      </c>
      <c r="F70" s="143" t="s">
        <v>6</v>
      </c>
      <c r="G70" s="140">
        <v>1202</v>
      </c>
      <c r="H70" s="140">
        <v>658</v>
      </c>
      <c r="I70" s="140">
        <v>647</v>
      </c>
      <c r="J70" s="140">
        <v>2505</v>
      </c>
      <c r="K70" s="140">
        <v>1242</v>
      </c>
      <c r="L70" s="141">
        <v>-9</v>
      </c>
    </row>
    <row r="71" spans="2:12" ht="13.5">
      <c r="B71" s="22" t="s">
        <v>304</v>
      </c>
      <c r="C71" s="289" t="s">
        <v>255</v>
      </c>
      <c r="D71" s="289" t="s">
        <v>255</v>
      </c>
      <c r="E71" s="289" t="s">
        <v>255</v>
      </c>
      <c r="F71" s="289" t="s">
        <v>255</v>
      </c>
      <c r="G71" s="162">
        <v>703173</v>
      </c>
      <c r="H71" s="162">
        <v>660000</v>
      </c>
      <c r="I71" s="162">
        <v>662658</v>
      </c>
      <c r="J71" s="162">
        <v>683995</v>
      </c>
      <c r="K71" s="162">
        <v>713980</v>
      </c>
      <c r="L71" s="163">
        <v>690732</v>
      </c>
    </row>
    <row r="72" spans="2:12" ht="13.5">
      <c r="B72" s="22" t="s">
        <v>369</v>
      </c>
      <c r="C72" s="289" t="s">
        <v>352</v>
      </c>
      <c r="D72" s="289" t="s">
        <v>352</v>
      </c>
      <c r="E72" s="289" t="s">
        <v>352</v>
      </c>
      <c r="F72" s="289" t="s">
        <v>352</v>
      </c>
      <c r="G72" s="162">
        <v>1382259</v>
      </c>
      <c r="H72" s="162">
        <v>1401464</v>
      </c>
      <c r="I72" s="162">
        <v>1472344</v>
      </c>
      <c r="J72" s="162">
        <v>1543535</v>
      </c>
      <c r="K72" s="162">
        <v>1501164</v>
      </c>
      <c r="L72" s="163">
        <v>1543598</v>
      </c>
    </row>
    <row r="73" spans="4:12" ht="13.5">
      <c r="D73" s="150"/>
      <c r="I73" s="100"/>
      <c r="L73" s="100"/>
    </row>
    <row r="74" spans="2:12" ht="13.5">
      <c r="B74" s="120" t="s">
        <v>345</v>
      </c>
      <c r="I74" s="100"/>
      <c r="L74" s="100"/>
    </row>
    <row r="75" spans="2:12" ht="13.5">
      <c r="B75" s="120" t="s">
        <v>339</v>
      </c>
      <c r="I75" s="100"/>
      <c r="L75" s="100"/>
    </row>
    <row r="76" spans="2:12" ht="13.5">
      <c r="B76" s="105" t="s">
        <v>354</v>
      </c>
      <c r="I76" s="100"/>
      <c r="L76" s="100"/>
    </row>
    <row r="77" spans="2:12" ht="13.5">
      <c r="B77" s="120" t="s">
        <v>350</v>
      </c>
      <c r="I77" s="100"/>
      <c r="L77" s="100"/>
    </row>
    <row r="78" spans="9:12" ht="13.5">
      <c r="I78" s="100"/>
      <c r="L78" s="100"/>
    </row>
    <row r="79" spans="9:12" ht="13.5">
      <c r="I79" s="100"/>
      <c r="L79" s="100"/>
    </row>
    <row r="80" spans="9:12" ht="13.5">
      <c r="I80" s="100"/>
      <c r="L80" s="100"/>
    </row>
    <row r="81" spans="9:12" ht="13.5">
      <c r="I81" s="100"/>
      <c r="L81" s="100"/>
    </row>
    <row r="82" spans="9:12" ht="13.5">
      <c r="I82" s="100"/>
      <c r="L82" s="100"/>
    </row>
    <row r="83" spans="9:12" ht="13.5">
      <c r="I83" s="100"/>
      <c r="L83" s="100"/>
    </row>
    <row r="84" spans="9:12" ht="13.5">
      <c r="I84" s="100"/>
      <c r="L84" s="100"/>
    </row>
    <row r="85" spans="9:12" ht="13.5">
      <c r="I85" s="100"/>
      <c r="L85" s="100"/>
    </row>
    <row r="86" spans="9:12" ht="13.5">
      <c r="I86" s="100"/>
      <c r="L86" s="100"/>
    </row>
    <row r="87" spans="9:12" ht="13.5">
      <c r="I87" s="100"/>
      <c r="L87" s="100"/>
    </row>
    <row r="88" spans="9:12" ht="13.5">
      <c r="I88" s="100"/>
      <c r="L88" s="100"/>
    </row>
    <row r="89" spans="9:12" ht="13.5">
      <c r="I89" s="100"/>
      <c r="L89" s="100"/>
    </row>
    <row r="90" spans="9:12" ht="13.5">
      <c r="I90" s="100"/>
      <c r="L90" s="100"/>
    </row>
    <row r="91" spans="9:12" ht="13.5">
      <c r="I91" s="100"/>
      <c r="L91" s="100"/>
    </row>
    <row r="92" spans="9:12" ht="13.5">
      <c r="I92" s="100"/>
      <c r="L92" s="100"/>
    </row>
    <row r="93" spans="9:12" ht="13.5">
      <c r="I93" s="100"/>
      <c r="L93" s="100"/>
    </row>
    <row r="94" spans="9:12" ht="13.5">
      <c r="I94" s="100"/>
      <c r="L94" s="100"/>
    </row>
    <row r="95" spans="9:12" ht="13.5">
      <c r="I95" s="100"/>
      <c r="L95" s="100"/>
    </row>
    <row r="96" spans="9:12" ht="13.5">
      <c r="I96" s="100"/>
      <c r="L96" s="100"/>
    </row>
    <row r="97" spans="9:12" ht="13.5">
      <c r="I97" s="100"/>
      <c r="L97" s="100"/>
    </row>
    <row r="98" spans="9:12" ht="13.5">
      <c r="I98" s="100"/>
      <c r="L98" s="100"/>
    </row>
    <row r="99" spans="9:12" ht="13.5">
      <c r="I99" s="100"/>
      <c r="L99" s="100"/>
    </row>
    <row r="100" spans="9:12" ht="13.5">
      <c r="I100" s="100"/>
      <c r="L100" s="100"/>
    </row>
    <row r="101" spans="9:12" ht="13.5">
      <c r="I101" s="100"/>
      <c r="L101" s="100"/>
    </row>
    <row r="102" spans="9:12" ht="13.5">
      <c r="I102" s="100"/>
      <c r="L102" s="100"/>
    </row>
    <row r="103" spans="9:12" ht="13.5">
      <c r="I103" s="100"/>
      <c r="L103" s="100"/>
    </row>
    <row r="104" spans="9:12" ht="13.5">
      <c r="I104" s="100"/>
      <c r="L104" s="100"/>
    </row>
    <row r="105" spans="9:12" ht="13.5">
      <c r="I105" s="100"/>
      <c r="L105" s="100"/>
    </row>
    <row r="106" spans="9:12" ht="13.5">
      <c r="I106" s="100"/>
      <c r="L106" s="100"/>
    </row>
    <row r="107" spans="9:12" ht="13.5">
      <c r="I107" s="100"/>
      <c r="L107" s="100"/>
    </row>
    <row r="108" spans="9:12" ht="13.5">
      <c r="I108" s="100"/>
      <c r="L108" s="100"/>
    </row>
    <row r="109" spans="9:12" ht="13.5">
      <c r="I109" s="100"/>
      <c r="L109" s="100"/>
    </row>
    <row r="110" spans="9:12" ht="13.5">
      <c r="I110" s="100"/>
      <c r="L110" s="100"/>
    </row>
    <row r="111" spans="9:12" ht="13.5">
      <c r="I111" s="100"/>
      <c r="L111" s="100"/>
    </row>
    <row r="112" spans="9:12" ht="13.5">
      <c r="I112" s="100"/>
      <c r="L112" s="100"/>
    </row>
    <row r="113" spans="9:12" ht="13.5">
      <c r="I113" s="100"/>
      <c r="L113" s="100"/>
    </row>
    <row r="114" spans="9:12" ht="13.5">
      <c r="I114" s="100"/>
      <c r="L114" s="100"/>
    </row>
    <row r="115" spans="9:12" ht="13.5">
      <c r="I115" s="100"/>
      <c r="L115" s="100"/>
    </row>
    <row r="116" spans="9:12" ht="13.5">
      <c r="I116" s="100"/>
      <c r="L116" s="100"/>
    </row>
    <row r="117" spans="9:12" ht="13.5">
      <c r="I117" s="100"/>
      <c r="L117" s="100"/>
    </row>
    <row r="118" spans="9:12" ht="13.5">
      <c r="I118" s="100"/>
      <c r="L118" s="100"/>
    </row>
    <row r="119" spans="9:12" ht="13.5">
      <c r="I119" s="100"/>
      <c r="L119" s="100"/>
    </row>
    <row r="120" spans="9:12" ht="13.5">
      <c r="I120" s="100"/>
      <c r="L120" s="100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tabColor indexed="15"/>
    <pageSetUpPr fitToPage="1"/>
  </sheetPr>
  <dimension ref="A1:L63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H21" sqref="H21"/>
    </sheetView>
  </sheetViews>
  <sheetFormatPr defaultColWidth="9.00390625" defaultRowHeight="13.5"/>
  <cols>
    <col min="1" max="1" width="9.00390625" style="121" customWidth="1"/>
    <col min="2" max="2" width="25.625" style="121" customWidth="1"/>
    <col min="3" max="3" width="9.625" style="121" customWidth="1"/>
    <col min="4" max="4" width="10.50390625" style="121" bestFit="1" customWidth="1"/>
    <col min="5" max="6" width="10.50390625" style="100" bestFit="1" customWidth="1"/>
    <col min="7" max="10" width="11.00390625" style="100" bestFit="1" customWidth="1"/>
    <col min="11" max="11" width="11.00390625" style="100" customWidth="1"/>
    <col min="12" max="12" width="11.00390625" style="121" bestFit="1" customWidth="1"/>
    <col min="13" max="16384" width="9.00390625" style="121" customWidth="1"/>
  </cols>
  <sheetData>
    <row r="1" spans="2:12" ht="13.5">
      <c r="B1" s="4" t="s">
        <v>401</v>
      </c>
      <c r="F1" s="101"/>
      <c r="G1" s="101"/>
      <c r="H1" s="101"/>
      <c r="I1" s="101"/>
      <c r="J1" s="101"/>
      <c r="K1" s="101"/>
      <c r="L1" s="122" t="s">
        <v>5</v>
      </c>
    </row>
    <row r="2" spans="2:12" ht="13.5">
      <c r="B2" s="3" t="s">
        <v>67</v>
      </c>
      <c r="C2" s="19">
        <v>2003</v>
      </c>
      <c r="D2" s="19">
        <v>2004</v>
      </c>
      <c r="E2" s="80">
        <v>2005</v>
      </c>
      <c r="F2" s="80">
        <v>2006</v>
      </c>
      <c r="G2" s="80">
        <v>2007</v>
      </c>
      <c r="H2" s="80">
        <v>2008</v>
      </c>
      <c r="I2" s="80">
        <v>2009</v>
      </c>
      <c r="J2" s="80">
        <v>2010</v>
      </c>
      <c r="K2" s="80">
        <v>2011</v>
      </c>
      <c r="L2" s="79">
        <v>2012</v>
      </c>
    </row>
    <row r="3" spans="2:12" ht="13.5">
      <c r="B3" s="25" t="s">
        <v>8</v>
      </c>
      <c r="C3" s="309">
        <v>992236</v>
      </c>
      <c r="D3" s="178">
        <v>1013754</v>
      </c>
      <c r="E3" s="165">
        <v>1013993</v>
      </c>
      <c r="F3" s="165">
        <v>1078109</v>
      </c>
      <c r="G3" s="165">
        <v>1172186</v>
      </c>
      <c r="H3" s="165">
        <v>1268048</v>
      </c>
      <c r="I3" s="165">
        <v>1448154</v>
      </c>
      <c r="J3" s="165">
        <v>1210640</v>
      </c>
      <c r="K3" s="165">
        <v>1329834</v>
      </c>
      <c r="L3" s="164">
        <v>1550343</v>
      </c>
    </row>
    <row r="4" spans="2:12" ht="13.5">
      <c r="B4" s="136" t="s">
        <v>234</v>
      </c>
      <c r="C4" s="310">
        <v>785079</v>
      </c>
      <c r="D4" s="179">
        <v>823509</v>
      </c>
      <c r="E4" s="180">
        <v>825341</v>
      </c>
      <c r="F4" s="180">
        <v>896613</v>
      </c>
      <c r="G4" s="180">
        <v>980869</v>
      </c>
      <c r="H4" s="180">
        <v>1065839</v>
      </c>
      <c r="I4" s="180">
        <v>1225737</v>
      </c>
      <c r="J4" s="180">
        <v>1010891</v>
      </c>
      <c r="K4" s="180">
        <v>1071635</v>
      </c>
      <c r="L4" s="181">
        <v>1216536</v>
      </c>
    </row>
    <row r="5" spans="2:12" ht="13.5">
      <c r="B5" s="136" t="s">
        <v>174</v>
      </c>
      <c r="C5" s="310">
        <v>186270</v>
      </c>
      <c r="D5" s="179">
        <v>174261</v>
      </c>
      <c r="E5" s="180">
        <v>170898</v>
      </c>
      <c r="F5" s="180">
        <v>162086</v>
      </c>
      <c r="G5" s="180">
        <v>162587</v>
      </c>
      <c r="H5" s="180">
        <v>155798</v>
      </c>
      <c r="I5" s="180">
        <v>139963</v>
      </c>
      <c r="J5" s="180">
        <v>135579</v>
      </c>
      <c r="K5" s="180">
        <v>144914</v>
      </c>
      <c r="L5" s="181">
        <v>153949</v>
      </c>
    </row>
    <row r="6" spans="2:12" ht="13.5">
      <c r="B6" s="136" t="s">
        <v>175</v>
      </c>
      <c r="C6" s="310">
        <v>20887</v>
      </c>
      <c r="D6" s="179">
        <v>15983</v>
      </c>
      <c r="E6" s="180">
        <v>17753</v>
      </c>
      <c r="F6" s="180">
        <v>19408</v>
      </c>
      <c r="G6" s="180">
        <v>28729</v>
      </c>
      <c r="H6" s="180">
        <v>46410</v>
      </c>
      <c r="I6" s="180">
        <v>82453</v>
      </c>
      <c r="J6" s="180">
        <v>64169</v>
      </c>
      <c r="K6" s="180">
        <v>113284</v>
      </c>
      <c r="L6" s="181">
        <v>179857</v>
      </c>
    </row>
    <row r="7" spans="2:12" ht="13.5">
      <c r="B7" s="24" t="s">
        <v>9</v>
      </c>
      <c r="C7" s="311">
        <v>892128</v>
      </c>
      <c r="D7" s="179">
        <v>886800</v>
      </c>
      <c r="E7" s="180">
        <v>893826</v>
      </c>
      <c r="F7" s="180">
        <v>987119</v>
      </c>
      <c r="G7" s="180">
        <f>SUM(G8:G12)</f>
        <v>1035406</v>
      </c>
      <c r="H7" s="180">
        <v>1225182</v>
      </c>
      <c r="I7" s="180">
        <v>1405605</v>
      </c>
      <c r="J7" s="180">
        <v>1151513</v>
      </c>
      <c r="K7" s="180">
        <v>1240986</v>
      </c>
      <c r="L7" s="181">
        <v>1498940</v>
      </c>
    </row>
    <row r="8" spans="2:12" ht="13.5">
      <c r="B8" s="136" t="s">
        <v>24</v>
      </c>
      <c r="C8" s="310">
        <v>288896</v>
      </c>
      <c r="D8" s="179">
        <v>310108</v>
      </c>
      <c r="E8" s="180">
        <v>328910</v>
      </c>
      <c r="F8" s="180">
        <v>422158</v>
      </c>
      <c r="G8" s="180">
        <v>474069</v>
      </c>
      <c r="H8" s="180">
        <v>627297</v>
      </c>
      <c r="I8" s="180">
        <v>773765</v>
      </c>
      <c r="J8" s="180">
        <v>523190</v>
      </c>
      <c r="K8" s="180">
        <v>600665</v>
      </c>
      <c r="L8" s="181">
        <v>766874</v>
      </c>
    </row>
    <row r="9" spans="2:12" ht="13.5">
      <c r="B9" s="136" t="s">
        <v>176</v>
      </c>
      <c r="C9" s="310">
        <v>331437</v>
      </c>
      <c r="D9" s="179">
        <v>319629</v>
      </c>
      <c r="E9" s="180">
        <v>307961</v>
      </c>
      <c r="F9" s="180">
        <v>309710</v>
      </c>
      <c r="G9" s="180">
        <v>298634</v>
      </c>
      <c r="H9" s="180">
        <v>324464</v>
      </c>
      <c r="I9" s="180">
        <v>337000</v>
      </c>
      <c r="J9" s="180">
        <v>360041</v>
      </c>
      <c r="K9" s="180">
        <v>329525</v>
      </c>
      <c r="L9" s="181">
        <v>345060</v>
      </c>
    </row>
    <row r="10" spans="2:12" ht="13.5">
      <c r="B10" s="136" t="s">
        <v>177</v>
      </c>
      <c r="C10" s="310">
        <v>75256</v>
      </c>
      <c r="D10" s="179">
        <v>78257</v>
      </c>
      <c r="E10" s="180">
        <v>77745</v>
      </c>
      <c r="F10" s="180">
        <v>80575</v>
      </c>
      <c r="G10" s="180">
        <v>74607</v>
      </c>
      <c r="H10" s="180">
        <v>74888</v>
      </c>
      <c r="I10" s="180">
        <v>75882</v>
      </c>
      <c r="J10" s="180">
        <v>74558</v>
      </c>
      <c r="K10" s="180">
        <v>64995</v>
      </c>
      <c r="L10" s="181">
        <v>69557</v>
      </c>
    </row>
    <row r="11" spans="2:12" ht="13.5">
      <c r="B11" s="136" t="s">
        <v>178</v>
      </c>
      <c r="C11" s="310">
        <v>176891</v>
      </c>
      <c r="D11" s="179">
        <v>163762</v>
      </c>
      <c r="E11" s="180">
        <v>161819</v>
      </c>
      <c r="F11" s="180">
        <v>155786</v>
      </c>
      <c r="G11" s="180">
        <v>160597</v>
      </c>
      <c r="H11" s="180">
        <v>152461</v>
      </c>
      <c r="I11" s="180">
        <v>137273</v>
      </c>
      <c r="J11" s="180">
        <v>132020</v>
      </c>
      <c r="K11" s="180">
        <v>137900</v>
      </c>
      <c r="L11" s="181">
        <v>145734</v>
      </c>
    </row>
    <row r="12" spans="2:12" ht="13.5">
      <c r="B12" s="136" t="s">
        <v>179</v>
      </c>
      <c r="C12" s="310">
        <v>19646</v>
      </c>
      <c r="D12" s="179">
        <v>15041</v>
      </c>
      <c r="E12" s="180">
        <v>17387</v>
      </c>
      <c r="F12" s="180">
        <v>18888</v>
      </c>
      <c r="G12" s="180">
        <v>27499</v>
      </c>
      <c r="H12" s="180">
        <v>46072</v>
      </c>
      <c r="I12" s="180">
        <v>81685</v>
      </c>
      <c r="J12" s="180">
        <v>61704</v>
      </c>
      <c r="K12" s="180">
        <v>107901</v>
      </c>
      <c r="L12" s="181">
        <v>171712</v>
      </c>
    </row>
    <row r="13" spans="2:12" ht="13.5">
      <c r="B13" s="26" t="s">
        <v>76</v>
      </c>
      <c r="C13" s="312">
        <v>100108</v>
      </c>
      <c r="D13" s="179">
        <v>126954</v>
      </c>
      <c r="E13" s="180">
        <v>120167</v>
      </c>
      <c r="F13" s="180">
        <v>90990</v>
      </c>
      <c r="G13" s="180">
        <v>136778</v>
      </c>
      <c r="H13" s="180">
        <v>42863</v>
      </c>
      <c r="I13" s="180">
        <v>42547</v>
      </c>
      <c r="J13" s="180">
        <v>59124</v>
      </c>
      <c r="K13" s="180">
        <v>88845</v>
      </c>
      <c r="L13" s="181">
        <v>51403</v>
      </c>
    </row>
    <row r="14" spans="2:12" ht="13.5">
      <c r="B14" s="25" t="s">
        <v>14</v>
      </c>
      <c r="C14" s="313">
        <v>12552</v>
      </c>
      <c r="D14" s="133">
        <v>14510</v>
      </c>
      <c r="E14" s="134">
        <v>16302</v>
      </c>
      <c r="F14" s="134">
        <v>13831</v>
      </c>
      <c r="G14" s="134">
        <v>15900</v>
      </c>
      <c r="H14" s="134">
        <v>19396</v>
      </c>
      <c r="I14" s="134">
        <v>13721</v>
      </c>
      <c r="J14" s="134">
        <v>17615</v>
      </c>
      <c r="K14" s="134">
        <v>24157</v>
      </c>
      <c r="L14" s="135">
        <v>22490</v>
      </c>
    </row>
    <row r="15" spans="2:12" ht="13.5">
      <c r="B15" s="136" t="s">
        <v>180</v>
      </c>
      <c r="C15" s="314">
        <v>576</v>
      </c>
      <c r="D15" s="129">
        <v>849</v>
      </c>
      <c r="E15" s="130">
        <v>1019</v>
      </c>
      <c r="F15" s="130">
        <v>1076</v>
      </c>
      <c r="G15" s="130">
        <v>1283</v>
      </c>
      <c r="H15" s="130">
        <v>1614</v>
      </c>
      <c r="I15" s="130">
        <v>2042</v>
      </c>
      <c r="J15" s="130">
        <v>2184</v>
      </c>
      <c r="K15" s="130">
        <v>2146</v>
      </c>
      <c r="L15" s="131">
        <v>1760</v>
      </c>
    </row>
    <row r="16" spans="2:12" ht="13.5">
      <c r="B16" s="136" t="s">
        <v>181</v>
      </c>
      <c r="C16" s="314">
        <v>1709</v>
      </c>
      <c r="D16" s="129">
        <v>1945</v>
      </c>
      <c r="E16" s="130">
        <v>1807</v>
      </c>
      <c r="F16" s="130">
        <v>1836</v>
      </c>
      <c r="G16" s="130">
        <v>2561</v>
      </c>
      <c r="H16" s="130">
        <v>2011</v>
      </c>
      <c r="I16" s="130">
        <v>2117</v>
      </c>
      <c r="J16" s="130">
        <v>4897</v>
      </c>
      <c r="K16" s="130">
        <v>10875</v>
      </c>
      <c r="L16" s="131">
        <v>8326</v>
      </c>
    </row>
    <row r="17" spans="2:12" ht="13.5">
      <c r="B17" s="136" t="s">
        <v>182</v>
      </c>
      <c r="C17" s="315" t="s">
        <v>198</v>
      </c>
      <c r="D17" s="144" t="s">
        <v>245</v>
      </c>
      <c r="E17" s="145" t="s">
        <v>245</v>
      </c>
      <c r="F17" s="145" t="s">
        <v>245</v>
      </c>
      <c r="G17" s="145" t="s">
        <v>245</v>
      </c>
      <c r="H17" s="145">
        <v>4934</v>
      </c>
      <c r="I17" s="145" t="s">
        <v>389</v>
      </c>
      <c r="J17" s="145" t="s">
        <v>389</v>
      </c>
      <c r="K17" s="145" t="s">
        <v>198</v>
      </c>
      <c r="L17" s="146" t="s">
        <v>389</v>
      </c>
    </row>
    <row r="18" spans="2:12" ht="13.5">
      <c r="B18" s="136" t="s">
        <v>183</v>
      </c>
      <c r="C18" s="314">
        <v>4718</v>
      </c>
      <c r="D18" s="129">
        <v>4562</v>
      </c>
      <c r="E18" s="130">
        <v>4069</v>
      </c>
      <c r="F18" s="130">
        <v>3969</v>
      </c>
      <c r="G18" s="130">
        <v>4413</v>
      </c>
      <c r="H18" s="130">
        <v>4344</v>
      </c>
      <c r="I18" s="130">
        <v>4249</v>
      </c>
      <c r="J18" s="130">
        <v>4380</v>
      </c>
      <c r="K18" s="130">
        <v>4554</v>
      </c>
      <c r="L18" s="131">
        <v>4412</v>
      </c>
    </row>
    <row r="19" spans="2:12" ht="13.5">
      <c r="B19" s="136" t="s">
        <v>257</v>
      </c>
      <c r="C19" s="182" t="s">
        <v>248</v>
      </c>
      <c r="D19" s="182" t="s">
        <v>248</v>
      </c>
      <c r="E19" s="145" t="s">
        <v>245</v>
      </c>
      <c r="F19" s="130">
        <v>2458</v>
      </c>
      <c r="G19" s="145" t="s">
        <v>245</v>
      </c>
      <c r="H19" s="145" t="s">
        <v>245</v>
      </c>
      <c r="I19" s="145" t="s">
        <v>389</v>
      </c>
      <c r="J19" s="145" t="s">
        <v>389</v>
      </c>
      <c r="K19" s="145" t="s">
        <v>198</v>
      </c>
      <c r="L19" s="146" t="s">
        <v>389</v>
      </c>
    </row>
    <row r="20" spans="2:12" ht="13.5">
      <c r="B20" s="136" t="s">
        <v>256</v>
      </c>
      <c r="C20" s="182" t="s">
        <v>248</v>
      </c>
      <c r="D20" s="182" t="s">
        <v>248</v>
      </c>
      <c r="E20" s="130">
        <v>2740</v>
      </c>
      <c r="F20" s="145" t="s">
        <v>245</v>
      </c>
      <c r="G20" s="130">
        <v>1640</v>
      </c>
      <c r="H20" s="145" t="s">
        <v>245</v>
      </c>
      <c r="I20" s="145" t="s">
        <v>389</v>
      </c>
      <c r="J20" s="145" t="s">
        <v>389</v>
      </c>
      <c r="K20" s="145" t="s">
        <v>198</v>
      </c>
      <c r="L20" s="146" t="s">
        <v>389</v>
      </c>
    </row>
    <row r="21" spans="2:12" ht="13.5">
      <c r="B21" s="136" t="s">
        <v>184</v>
      </c>
      <c r="C21" s="314">
        <v>5549</v>
      </c>
      <c r="D21" s="129">
        <v>7154</v>
      </c>
      <c r="E21" s="130">
        <f>E14-E15-E16-E18</f>
        <v>9407</v>
      </c>
      <c r="F21" s="130">
        <v>6950</v>
      </c>
      <c r="G21" s="130">
        <v>7643</v>
      </c>
      <c r="H21" s="130">
        <v>6493</v>
      </c>
      <c r="I21" s="130">
        <v>5313</v>
      </c>
      <c r="J21" s="130">
        <v>6151</v>
      </c>
      <c r="K21" s="130">
        <v>6576</v>
      </c>
      <c r="L21" s="131">
        <v>7992</v>
      </c>
    </row>
    <row r="22" spans="2:12" ht="13.5">
      <c r="B22" s="24" t="s">
        <v>15</v>
      </c>
      <c r="C22" s="315">
        <v>32980</v>
      </c>
      <c r="D22" s="129">
        <v>25605</v>
      </c>
      <c r="E22" s="130">
        <v>19277</v>
      </c>
      <c r="F22" s="130">
        <v>19732</v>
      </c>
      <c r="G22" s="130">
        <v>12855</v>
      </c>
      <c r="H22" s="130">
        <v>17883</v>
      </c>
      <c r="I22" s="130">
        <v>16404</v>
      </c>
      <c r="J22" s="130">
        <v>17807</v>
      </c>
      <c r="K22" s="130">
        <v>13895</v>
      </c>
      <c r="L22" s="131">
        <v>13949</v>
      </c>
    </row>
    <row r="23" spans="2:12" ht="13.5">
      <c r="B23" s="136" t="s">
        <v>185</v>
      </c>
      <c r="C23" s="314">
        <v>2666</v>
      </c>
      <c r="D23" s="129">
        <v>2261</v>
      </c>
      <c r="E23" s="130">
        <v>1907</v>
      </c>
      <c r="F23" s="130">
        <v>1595</v>
      </c>
      <c r="G23" s="130">
        <v>1424</v>
      </c>
      <c r="H23" s="130">
        <v>1532</v>
      </c>
      <c r="I23" s="130">
        <v>2304</v>
      </c>
      <c r="J23" s="130">
        <v>2602</v>
      </c>
      <c r="K23" s="130">
        <v>2364</v>
      </c>
      <c r="L23" s="131">
        <v>2790</v>
      </c>
    </row>
    <row r="24" spans="2:12" ht="13.5">
      <c r="B24" s="136" t="s">
        <v>186</v>
      </c>
      <c r="C24" s="314">
        <v>10022</v>
      </c>
      <c r="D24" s="129">
        <v>8778</v>
      </c>
      <c r="E24" s="130">
        <v>8239</v>
      </c>
      <c r="F24" s="130">
        <v>6635</v>
      </c>
      <c r="G24" s="130">
        <v>5979</v>
      </c>
      <c r="H24" s="130">
        <v>6182</v>
      </c>
      <c r="I24" s="130">
        <v>6484</v>
      </c>
      <c r="J24" s="130">
        <v>5754</v>
      </c>
      <c r="K24" s="130">
        <v>5770</v>
      </c>
      <c r="L24" s="131">
        <v>5936</v>
      </c>
    </row>
    <row r="25" spans="2:12" ht="13.5">
      <c r="B25" s="136" t="s">
        <v>187</v>
      </c>
      <c r="C25" s="315">
        <v>96</v>
      </c>
      <c r="D25" s="129">
        <v>249</v>
      </c>
      <c r="E25" s="130">
        <v>203</v>
      </c>
      <c r="F25" s="145" t="s">
        <v>32</v>
      </c>
      <c r="G25" s="145" t="s">
        <v>32</v>
      </c>
      <c r="H25" s="145">
        <v>144</v>
      </c>
      <c r="I25" s="145">
        <v>74</v>
      </c>
      <c r="J25" s="145">
        <v>109</v>
      </c>
      <c r="K25" s="145">
        <v>190</v>
      </c>
      <c r="L25" s="146">
        <v>178</v>
      </c>
    </row>
    <row r="26" spans="2:12" ht="13.5">
      <c r="B26" s="136" t="s">
        <v>188</v>
      </c>
      <c r="C26" s="314">
        <v>4805</v>
      </c>
      <c r="D26" s="129">
        <v>4279</v>
      </c>
      <c r="E26" s="130">
        <v>4229</v>
      </c>
      <c r="F26" s="130">
        <v>3122</v>
      </c>
      <c r="G26" s="145" t="s">
        <v>246</v>
      </c>
      <c r="H26" s="145">
        <v>3795</v>
      </c>
      <c r="I26" s="145">
        <v>3407</v>
      </c>
      <c r="J26" s="145">
        <v>3270</v>
      </c>
      <c r="K26" s="145">
        <v>2458</v>
      </c>
      <c r="L26" s="146">
        <v>2639</v>
      </c>
    </row>
    <row r="27" spans="2:12" ht="13.5">
      <c r="B27" s="136" t="s">
        <v>258</v>
      </c>
      <c r="C27" s="145" t="s">
        <v>246</v>
      </c>
      <c r="D27" s="145" t="s">
        <v>246</v>
      </c>
      <c r="E27" s="145" t="s">
        <v>246</v>
      </c>
      <c r="F27" s="130">
        <v>5660</v>
      </c>
      <c r="G27" s="145" t="s">
        <v>246</v>
      </c>
      <c r="H27" s="145" t="s">
        <v>245</v>
      </c>
      <c r="I27" s="145" t="s">
        <v>389</v>
      </c>
      <c r="J27" s="145" t="s">
        <v>389</v>
      </c>
      <c r="K27" s="145" t="s">
        <v>198</v>
      </c>
      <c r="L27" s="146" t="s">
        <v>389</v>
      </c>
    </row>
    <row r="28" spans="2:12" ht="13.5">
      <c r="B28" s="136" t="s">
        <v>370</v>
      </c>
      <c r="C28" s="314">
        <v>5656</v>
      </c>
      <c r="D28" s="145" t="s">
        <v>246</v>
      </c>
      <c r="E28" s="145" t="s">
        <v>246</v>
      </c>
      <c r="F28" s="145" t="s">
        <v>246</v>
      </c>
      <c r="G28" s="145" t="s">
        <v>246</v>
      </c>
      <c r="H28" s="145">
        <v>2725</v>
      </c>
      <c r="I28" s="145" t="s">
        <v>389</v>
      </c>
      <c r="J28" s="145">
        <v>3097</v>
      </c>
      <c r="K28" s="145" t="s">
        <v>198</v>
      </c>
      <c r="L28" s="146" t="s">
        <v>307</v>
      </c>
    </row>
    <row r="29" spans="2:12" ht="13.5">
      <c r="B29" s="136" t="s">
        <v>189</v>
      </c>
      <c r="C29" s="314">
        <v>15391</v>
      </c>
      <c r="D29" s="129">
        <v>10038</v>
      </c>
      <c r="E29" s="130">
        <f>E22-E23-E24-E25-E26</f>
        <v>4699</v>
      </c>
      <c r="F29" s="130">
        <v>8380</v>
      </c>
      <c r="G29" s="130">
        <v>5452</v>
      </c>
      <c r="H29" s="130">
        <v>3505</v>
      </c>
      <c r="I29" s="130">
        <v>4135</v>
      </c>
      <c r="J29" s="130">
        <v>2973</v>
      </c>
      <c r="K29" s="130">
        <v>3111</v>
      </c>
      <c r="L29" s="131">
        <v>2405</v>
      </c>
    </row>
    <row r="30" spans="2:12" ht="13.5">
      <c r="B30" s="26" t="s">
        <v>81</v>
      </c>
      <c r="C30" s="316">
        <v>79680</v>
      </c>
      <c r="D30" s="129">
        <v>115859</v>
      </c>
      <c r="E30" s="130">
        <v>117192</v>
      </c>
      <c r="F30" s="130">
        <v>85089</v>
      </c>
      <c r="G30" s="130">
        <v>139823</v>
      </c>
      <c r="H30" s="130">
        <v>44376</v>
      </c>
      <c r="I30" s="130">
        <v>39864</v>
      </c>
      <c r="J30" s="130">
        <v>58931</v>
      </c>
      <c r="K30" s="130">
        <v>99107</v>
      </c>
      <c r="L30" s="131">
        <v>59943</v>
      </c>
    </row>
    <row r="31" spans="2:12" ht="13.5">
      <c r="B31" s="18" t="s">
        <v>17</v>
      </c>
      <c r="C31" s="313">
        <v>8655</v>
      </c>
      <c r="D31" s="133">
        <v>7915</v>
      </c>
      <c r="E31" s="134">
        <v>5256</v>
      </c>
      <c r="F31" s="134">
        <v>5671</v>
      </c>
      <c r="G31" s="134">
        <v>13604</v>
      </c>
      <c r="H31" s="134">
        <v>4229</v>
      </c>
      <c r="I31" s="169" t="s">
        <v>289</v>
      </c>
      <c r="J31" s="169" t="s">
        <v>289</v>
      </c>
      <c r="K31" s="169">
        <v>5205</v>
      </c>
      <c r="L31" s="170">
        <v>2974</v>
      </c>
    </row>
    <row r="32" spans="2:12" ht="13.5">
      <c r="B32" s="20" t="s">
        <v>18</v>
      </c>
      <c r="C32" s="316">
        <v>4477</v>
      </c>
      <c r="D32" s="129">
        <v>62215</v>
      </c>
      <c r="E32" s="130">
        <v>430</v>
      </c>
      <c r="F32" s="130">
        <v>5887</v>
      </c>
      <c r="G32" s="130">
        <v>7228</v>
      </c>
      <c r="H32" s="130">
        <v>2343</v>
      </c>
      <c r="I32" s="130">
        <v>1062</v>
      </c>
      <c r="J32" s="152" t="s">
        <v>289</v>
      </c>
      <c r="K32" s="152">
        <v>5651</v>
      </c>
      <c r="L32" s="153">
        <v>3038</v>
      </c>
    </row>
    <row r="33" spans="2:12" ht="13.5">
      <c r="B33" s="16" t="s">
        <v>10</v>
      </c>
      <c r="C33" s="314">
        <v>83857</v>
      </c>
      <c r="D33" s="133">
        <v>61560</v>
      </c>
      <c r="E33" s="134">
        <v>122018</v>
      </c>
      <c r="F33" s="134">
        <v>84873</v>
      </c>
      <c r="G33" s="134">
        <v>146199</v>
      </c>
      <c r="H33" s="134">
        <v>46262</v>
      </c>
      <c r="I33" s="134">
        <v>38801</v>
      </c>
      <c r="J33" s="134">
        <v>58931</v>
      </c>
      <c r="K33" s="134">
        <v>98661</v>
      </c>
      <c r="L33" s="135">
        <v>59880</v>
      </c>
    </row>
    <row r="34" spans="2:12" ht="13.5">
      <c r="B34" s="136" t="s">
        <v>20</v>
      </c>
      <c r="C34" s="314">
        <v>37140</v>
      </c>
      <c r="D34" s="129">
        <v>37220</v>
      </c>
      <c r="E34" s="130">
        <v>37750</v>
      </c>
      <c r="F34" s="130">
        <v>28970</v>
      </c>
      <c r="G34" s="130">
        <v>41210</v>
      </c>
      <c r="H34" s="130">
        <v>14130</v>
      </c>
      <c r="I34" s="130">
        <v>19210</v>
      </c>
      <c r="J34" s="130">
        <v>34520</v>
      </c>
      <c r="K34" s="130">
        <v>12630</v>
      </c>
      <c r="L34" s="131">
        <v>14670</v>
      </c>
    </row>
    <row r="35" spans="2:12" ht="13.5">
      <c r="B35" s="136" t="s">
        <v>21</v>
      </c>
      <c r="C35" s="314">
        <v>-6915</v>
      </c>
      <c r="D35" s="144">
        <v>-15933</v>
      </c>
      <c r="E35" s="145">
        <v>5601</v>
      </c>
      <c r="F35" s="145">
        <v>603</v>
      </c>
      <c r="G35" s="145">
        <v>12648</v>
      </c>
      <c r="H35" s="145">
        <v>2211</v>
      </c>
      <c r="I35" s="145">
        <v>-5496</v>
      </c>
      <c r="J35" s="145">
        <v>-14472</v>
      </c>
      <c r="K35" s="145">
        <v>18540</v>
      </c>
      <c r="L35" s="146">
        <v>9510</v>
      </c>
    </row>
    <row r="36" spans="2:12" ht="13.5">
      <c r="B36" s="26" t="s">
        <v>23</v>
      </c>
      <c r="C36" s="316">
        <v>53633</v>
      </c>
      <c r="D36" s="129">
        <v>40273</v>
      </c>
      <c r="E36" s="130">
        <v>78666</v>
      </c>
      <c r="F36" s="130">
        <v>55299</v>
      </c>
      <c r="G36" s="130">
        <v>92340</v>
      </c>
      <c r="H36" s="130">
        <v>29921</v>
      </c>
      <c r="I36" s="130">
        <v>25087</v>
      </c>
      <c r="J36" s="130">
        <v>38883</v>
      </c>
      <c r="K36" s="130">
        <v>67491</v>
      </c>
      <c r="L36" s="131">
        <v>35700</v>
      </c>
    </row>
    <row r="37" spans="2:12" ht="13.5">
      <c r="B37" s="49" t="s">
        <v>190</v>
      </c>
      <c r="C37" s="317">
        <v>33839</v>
      </c>
      <c r="D37" s="133">
        <v>41516</v>
      </c>
      <c r="E37" s="134">
        <v>43566</v>
      </c>
      <c r="F37" s="134">
        <v>54231</v>
      </c>
      <c r="G37" s="169" t="s">
        <v>355</v>
      </c>
      <c r="H37" s="169" t="s">
        <v>355</v>
      </c>
      <c r="I37" s="169" t="s">
        <v>289</v>
      </c>
      <c r="J37" s="169" t="s">
        <v>289</v>
      </c>
      <c r="K37" s="169" t="s">
        <v>198</v>
      </c>
      <c r="L37" s="170" t="s">
        <v>289</v>
      </c>
    </row>
    <row r="38" spans="2:12" ht="13.5">
      <c r="B38" s="50" t="s">
        <v>191</v>
      </c>
      <c r="C38" s="158">
        <v>8338</v>
      </c>
      <c r="D38" s="129">
        <v>8104</v>
      </c>
      <c r="E38" s="130">
        <v>9279</v>
      </c>
      <c r="F38" s="130">
        <v>9218</v>
      </c>
      <c r="G38" s="145" t="s">
        <v>273</v>
      </c>
      <c r="H38" s="145" t="s">
        <v>273</v>
      </c>
      <c r="I38" s="145" t="s">
        <v>273</v>
      </c>
      <c r="J38" s="145" t="s">
        <v>273</v>
      </c>
      <c r="K38" s="145" t="s">
        <v>198</v>
      </c>
      <c r="L38" s="146" t="s">
        <v>273</v>
      </c>
    </row>
    <row r="39" spans="2:12" ht="13.5">
      <c r="B39" s="32" t="s">
        <v>11</v>
      </c>
      <c r="C39" s="183">
        <v>79141</v>
      </c>
      <c r="D39" s="128">
        <v>73694</v>
      </c>
      <c r="E39" s="140">
        <v>112953</v>
      </c>
      <c r="F39" s="140">
        <v>96567</v>
      </c>
      <c r="G39" s="152" t="s">
        <v>317</v>
      </c>
      <c r="H39" s="152" t="s">
        <v>317</v>
      </c>
      <c r="I39" s="152" t="s">
        <v>317</v>
      </c>
      <c r="J39" s="152" t="s">
        <v>317</v>
      </c>
      <c r="K39" s="152" t="s">
        <v>198</v>
      </c>
      <c r="L39" s="153" t="s">
        <v>317</v>
      </c>
    </row>
    <row r="40" spans="2:12" ht="13.5">
      <c r="B40" s="120" t="s">
        <v>113</v>
      </c>
      <c r="E40" s="318"/>
      <c r="F40" s="318"/>
      <c r="G40" s="318"/>
      <c r="H40" s="318"/>
      <c r="I40" s="318"/>
      <c r="J40" s="318"/>
      <c r="K40" s="318"/>
      <c r="L40" s="318"/>
    </row>
    <row r="41" spans="5:12" ht="13.5">
      <c r="E41" s="318"/>
      <c r="F41" s="318"/>
      <c r="G41" s="318"/>
      <c r="H41" s="318"/>
      <c r="I41" s="318"/>
      <c r="J41" s="318"/>
      <c r="K41" s="318"/>
      <c r="L41" s="318"/>
    </row>
    <row r="42" spans="2:12" ht="13.5">
      <c r="B42" s="4" t="s">
        <v>402</v>
      </c>
      <c r="C42" s="122"/>
      <c r="D42" s="122"/>
      <c r="E42" s="101"/>
      <c r="F42" s="101"/>
      <c r="G42" s="101"/>
      <c r="H42" s="101"/>
      <c r="I42" s="101"/>
      <c r="J42" s="101"/>
      <c r="K42" s="101"/>
      <c r="L42" s="122" t="s">
        <v>5</v>
      </c>
    </row>
    <row r="43" spans="2:12" ht="13.5">
      <c r="B43" s="18" t="s">
        <v>55</v>
      </c>
      <c r="C43" s="19">
        <v>2003</v>
      </c>
      <c r="D43" s="64">
        <v>2004</v>
      </c>
      <c r="E43" s="96">
        <v>2005</v>
      </c>
      <c r="F43" s="96">
        <v>2006</v>
      </c>
      <c r="G43" s="96">
        <v>2007</v>
      </c>
      <c r="H43" s="96">
        <v>2008</v>
      </c>
      <c r="I43" s="96">
        <v>2009</v>
      </c>
      <c r="J43" s="96">
        <v>2010</v>
      </c>
      <c r="K43" s="96">
        <v>2011</v>
      </c>
      <c r="L43" s="89">
        <v>2012</v>
      </c>
    </row>
    <row r="44" spans="2:12" ht="13.5">
      <c r="B44" s="319" t="s">
        <v>222</v>
      </c>
      <c r="C44" s="124">
        <v>242041</v>
      </c>
      <c r="D44" s="123">
        <v>253949</v>
      </c>
      <c r="E44" s="125">
        <v>286581</v>
      </c>
      <c r="F44" s="125">
        <v>385377</v>
      </c>
      <c r="G44" s="125">
        <v>440614</v>
      </c>
      <c r="H44" s="125">
        <v>588541</v>
      </c>
      <c r="I44" s="125">
        <v>734356</v>
      </c>
      <c r="J44" s="125">
        <v>484266</v>
      </c>
      <c r="K44" s="125">
        <v>565790</v>
      </c>
      <c r="L44" s="126">
        <v>729934</v>
      </c>
    </row>
    <row r="45" spans="2:12" ht="13.5">
      <c r="B45" s="320" t="s">
        <v>218</v>
      </c>
      <c r="C45" s="129">
        <v>129211</v>
      </c>
      <c r="D45" s="137">
        <v>117784</v>
      </c>
      <c r="E45" s="130">
        <v>107093</v>
      </c>
      <c r="F45" s="130">
        <v>115392</v>
      </c>
      <c r="G45" s="130">
        <v>87972</v>
      </c>
      <c r="H45" s="130">
        <v>110259</v>
      </c>
      <c r="I45" s="130">
        <v>117430</v>
      </c>
      <c r="J45" s="130">
        <v>128357</v>
      </c>
      <c r="K45" s="130">
        <v>76410</v>
      </c>
      <c r="L45" s="131">
        <v>98494</v>
      </c>
    </row>
    <row r="46" spans="2:12" ht="13.5">
      <c r="B46" s="184" t="s">
        <v>219</v>
      </c>
      <c r="C46" s="129">
        <v>46773</v>
      </c>
      <c r="D46" s="132">
        <v>38788</v>
      </c>
      <c r="E46" s="130">
        <v>36610</v>
      </c>
      <c r="F46" s="130">
        <v>37305</v>
      </c>
      <c r="G46" s="130">
        <v>40383</v>
      </c>
      <c r="H46" s="130">
        <v>35295</v>
      </c>
      <c r="I46" s="130">
        <v>34670</v>
      </c>
      <c r="J46" s="130">
        <v>35653</v>
      </c>
      <c r="K46" s="130">
        <v>35474</v>
      </c>
      <c r="L46" s="131">
        <v>37494</v>
      </c>
    </row>
    <row r="47" spans="2:12" ht="13.5">
      <c r="B47" s="321" t="s">
        <v>131</v>
      </c>
      <c r="C47" s="129">
        <v>109404</v>
      </c>
      <c r="D47" s="137">
        <v>115265</v>
      </c>
      <c r="E47" s="130">
        <v>104693</v>
      </c>
      <c r="F47" s="130">
        <v>96571</v>
      </c>
      <c r="G47" s="130">
        <v>93106</v>
      </c>
      <c r="H47" s="130">
        <v>102264</v>
      </c>
      <c r="I47" s="130">
        <v>104244</v>
      </c>
      <c r="J47" s="130">
        <v>107605</v>
      </c>
      <c r="K47" s="130">
        <v>108353</v>
      </c>
      <c r="L47" s="131">
        <v>108355</v>
      </c>
    </row>
    <row r="48" spans="2:12" ht="13.5">
      <c r="B48" s="321" t="s">
        <v>374</v>
      </c>
      <c r="C48" s="129">
        <v>39550</v>
      </c>
      <c r="D48" s="137">
        <v>36689</v>
      </c>
      <c r="E48" s="130">
        <v>37350</v>
      </c>
      <c r="F48" s="130">
        <v>37956</v>
      </c>
      <c r="G48" s="130">
        <v>39222</v>
      </c>
      <c r="H48" s="130">
        <v>41337</v>
      </c>
      <c r="I48" s="130">
        <v>43160</v>
      </c>
      <c r="J48" s="130">
        <v>40422</v>
      </c>
      <c r="K48" s="130">
        <v>40867</v>
      </c>
      <c r="L48" s="131">
        <v>42395</v>
      </c>
    </row>
    <row r="49" spans="2:12" ht="13.5">
      <c r="B49" s="321" t="s">
        <v>220</v>
      </c>
      <c r="C49" s="129">
        <f>C50-C44-C45-C46-C48-C47</f>
        <v>116432</v>
      </c>
      <c r="D49" s="137">
        <f>D50-D44-D45-D46-D48-D47</f>
        <v>131927</v>
      </c>
      <c r="E49" s="130">
        <f>E50-E44-E45-E46-E48-E47</f>
        <v>130864</v>
      </c>
      <c r="F49" s="130">
        <f>F50-F44-F45-F46-F48-F47</f>
        <v>130104</v>
      </c>
      <c r="G49" s="130">
        <f>G50-G44-G45-G46-G48-G47</f>
        <v>136214</v>
      </c>
      <c r="H49" s="130">
        <v>138500</v>
      </c>
      <c r="I49" s="130">
        <v>142250</v>
      </c>
      <c r="J49" s="130">
        <v>153210</v>
      </c>
      <c r="K49" s="130">
        <v>159516</v>
      </c>
      <c r="L49" s="131">
        <v>154514</v>
      </c>
    </row>
    <row r="50" spans="2:12" ht="13.5">
      <c r="B50" s="22" t="s">
        <v>221</v>
      </c>
      <c r="C50" s="154">
        <v>683411</v>
      </c>
      <c r="D50" s="322">
        <v>694402</v>
      </c>
      <c r="E50" s="162">
        <v>703191</v>
      </c>
      <c r="F50" s="162">
        <v>802705</v>
      </c>
      <c r="G50" s="162">
        <v>837511</v>
      </c>
      <c r="H50" s="162">
        <v>1016196</v>
      </c>
      <c r="I50" s="162">
        <v>1176110</v>
      </c>
      <c r="J50" s="162">
        <v>949513</v>
      </c>
      <c r="K50" s="162">
        <v>986410</v>
      </c>
      <c r="L50" s="163">
        <v>1171185</v>
      </c>
    </row>
    <row r="51" spans="1:12" ht="13.5">
      <c r="A51" s="174"/>
      <c r="B51" s="105"/>
      <c r="C51" s="150"/>
      <c r="D51" s="150"/>
      <c r="L51" s="100"/>
    </row>
    <row r="52" spans="1:6" ht="13.5">
      <c r="A52" s="174"/>
      <c r="B52" s="174"/>
      <c r="C52" s="150"/>
      <c r="D52" s="323"/>
      <c r="E52" s="323"/>
      <c r="F52" s="323"/>
    </row>
    <row r="53" spans="2:12" ht="13.5">
      <c r="B53" s="4" t="s">
        <v>470</v>
      </c>
      <c r="C53" s="122"/>
      <c r="D53" s="122"/>
      <c r="E53" s="101"/>
      <c r="F53" s="101"/>
      <c r="G53" s="101"/>
      <c r="H53" s="101"/>
      <c r="I53" s="101"/>
      <c r="J53" s="101"/>
      <c r="K53" s="101"/>
      <c r="L53" s="122" t="s">
        <v>479</v>
      </c>
    </row>
    <row r="54" spans="2:12" ht="13.5">
      <c r="B54" s="3" t="s">
        <v>55</v>
      </c>
      <c r="C54" s="6">
        <v>2003</v>
      </c>
      <c r="D54" s="6">
        <v>2004</v>
      </c>
      <c r="E54" s="67">
        <v>2005</v>
      </c>
      <c r="F54" s="67">
        <v>2006</v>
      </c>
      <c r="G54" s="67">
        <v>2007</v>
      </c>
      <c r="H54" s="67">
        <v>2008</v>
      </c>
      <c r="I54" s="67">
        <v>2009</v>
      </c>
      <c r="J54" s="67">
        <v>2010</v>
      </c>
      <c r="K54" s="67">
        <v>2011</v>
      </c>
      <c r="L54" s="68">
        <v>2012</v>
      </c>
    </row>
    <row r="55" spans="2:12" ht="13.5">
      <c r="B55" s="168" t="s">
        <v>476</v>
      </c>
      <c r="C55" s="142">
        <v>-61</v>
      </c>
      <c r="D55" s="142">
        <v>136</v>
      </c>
      <c r="E55" s="471">
        <v>-133</v>
      </c>
      <c r="F55" s="471">
        <v>-368</v>
      </c>
      <c r="G55" s="471">
        <v>72</v>
      </c>
      <c r="H55" s="471">
        <v>-702</v>
      </c>
      <c r="I55" s="471">
        <v>-318</v>
      </c>
      <c r="J55" s="471">
        <v>57</v>
      </c>
      <c r="K55" s="471">
        <v>-292</v>
      </c>
      <c r="L55" s="472">
        <v>-473</v>
      </c>
    </row>
    <row r="56" spans="2:12" ht="13.5">
      <c r="B56" s="168" t="s">
        <v>477</v>
      </c>
      <c r="C56" s="154">
        <v>26</v>
      </c>
      <c r="D56" s="154">
        <v>590</v>
      </c>
      <c r="E56" s="162">
        <v>25</v>
      </c>
      <c r="F56" s="162">
        <v>100</v>
      </c>
      <c r="G56" s="162">
        <v>-136</v>
      </c>
      <c r="H56" s="162">
        <v>130</v>
      </c>
      <c r="I56" s="162">
        <v>204</v>
      </c>
      <c r="J56" s="162">
        <v>320</v>
      </c>
      <c r="K56" s="162">
        <v>-199</v>
      </c>
      <c r="L56" s="163">
        <v>27</v>
      </c>
    </row>
    <row r="57" spans="2:6" ht="13.5">
      <c r="B57" s="105" t="s">
        <v>478</v>
      </c>
      <c r="E57" s="318"/>
      <c r="F57" s="318"/>
    </row>
    <row r="58" spans="5:6" ht="13.5">
      <c r="E58" s="318"/>
      <c r="F58" s="318"/>
    </row>
    <row r="59" spans="5:6" ht="13.5">
      <c r="E59" s="318"/>
      <c r="F59" s="318"/>
    </row>
    <row r="62" spans="5:6" ht="13.5">
      <c r="E62" s="318"/>
      <c r="F62" s="318"/>
    </row>
    <row r="63" spans="5:6" ht="13.5">
      <c r="E63" s="318"/>
      <c r="F63" s="318"/>
    </row>
  </sheetData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tabColor indexed="15"/>
    <pageSetUpPr fitToPage="1"/>
  </sheetPr>
  <dimension ref="B1:I61"/>
  <sheetViews>
    <sheetView view="pageBreakPreview" zoomScaleSheetLayoutView="100" workbookViewId="0" topLeftCell="B1">
      <pane xSplit="1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H52" sqref="H52"/>
    </sheetView>
  </sheetViews>
  <sheetFormatPr defaultColWidth="9.00390625" defaultRowHeight="13.5"/>
  <cols>
    <col min="2" max="2" width="26.625" style="0" bestFit="1" customWidth="1"/>
    <col min="3" max="3" width="46.25390625" style="280" customWidth="1"/>
    <col min="4" max="4" width="9.375" style="0" customWidth="1"/>
    <col min="5" max="6" width="7.50390625" style="100" customWidth="1"/>
    <col min="7" max="7" width="7.50390625" style="121" customWidth="1"/>
    <col min="8" max="8" width="8.00390625" style="0" bestFit="1" customWidth="1"/>
    <col min="9" max="9" width="12.00390625" style="0" customWidth="1"/>
  </cols>
  <sheetData>
    <row r="1" spans="2:7" ht="13.5">
      <c r="B1" s="4" t="s">
        <v>215</v>
      </c>
      <c r="E1" s="99"/>
      <c r="F1" s="99"/>
      <c r="G1" s="166"/>
    </row>
    <row r="2" spans="2:9" ht="13.5">
      <c r="B2" s="4" t="s">
        <v>126</v>
      </c>
      <c r="E2" s="99"/>
      <c r="F2" s="99"/>
      <c r="G2" s="166"/>
      <c r="I2" s="30" t="s">
        <v>5</v>
      </c>
    </row>
    <row r="3" spans="2:9" s="280" customFormat="1" ht="22.5">
      <c r="B3" s="303" t="s">
        <v>34</v>
      </c>
      <c r="C3" s="281" t="s">
        <v>35</v>
      </c>
      <c r="D3" s="287"/>
      <c r="E3" s="300">
        <v>2010</v>
      </c>
      <c r="F3" s="300">
        <v>2011</v>
      </c>
      <c r="G3" s="301">
        <v>2012</v>
      </c>
      <c r="H3" s="302" t="s">
        <v>120</v>
      </c>
      <c r="I3" s="302" t="s">
        <v>341</v>
      </c>
    </row>
    <row r="4" spans="2:9" ht="13.5">
      <c r="B4" s="39" t="s">
        <v>36</v>
      </c>
      <c r="C4" s="282" t="s">
        <v>376</v>
      </c>
      <c r="D4" s="39" t="s">
        <v>128</v>
      </c>
      <c r="E4" s="229">
        <v>31782</v>
      </c>
      <c r="F4" s="229">
        <v>32289</v>
      </c>
      <c r="G4" s="230">
        <v>29225</v>
      </c>
      <c r="H4" s="231">
        <v>11530</v>
      </c>
      <c r="I4" s="357">
        <v>100</v>
      </c>
    </row>
    <row r="5" spans="2:9" ht="13.5">
      <c r="B5" s="40"/>
      <c r="C5" s="283"/>
      <c r="D5" s="40" t="s">
        <v>129</v>
      </c>
      <c r="E5" s="232">
        <v>6534</v>
      </c>
      <c r="F5" s="232">
        <v>5693</v>
      </c>
      <c r="G5" s="177">
        <v>4276</v>
      </c>
      <c r="H5" s="205"/>
      <c r="I5" s="358"/>
    </row>
    <row r="6" spans="2:9" ht="13.5">
      <c r="B6" s="40"/>
      <c r="C6" s="283"/>
      <c r="D6" s="45" t="s">
        <v>228</v>
      </c>
      <c r="E6" s="233">
        <v>3073</v>
      </c>
      <c r="F6" s="233">
        <v>2610</v>
      </c>
      <c r="G6" s="234">
        <v>30424</v>
      </c>
      <c r="H6" s="235"/>
      <c r="I6" s="359"/>
    </row>
    <row r="7" spans="2:9" ht="13.5">
      <c r="B7" s="41" t="s">
        <v>454</v>
      </c>
      <c r="C7" s="284" t="s">
        <v>456</v>
      </c>
      <c r="D7" s="39" t="s">
        <v>128</v>
      </c>
      <c r="E7" s="229">
        <v>498</v>
      </c>
      <c r="F7" s="229">
        <v>39028</v>
      </c>
      <c r="G7" s="230">
        <v>59934</v>
      </c>
      <c r="H7" s="176">
        <v>5350</v>
      </c>
      <c r="I7" s="354">
        <v>75</v>
      </c>
    </row>
    <row r="8" spans="2:9" ht="13.5">
      <c r="B8" s="42"/>
      <c r="C8" s="285"/>
      <c r="D8" s="40" t="s">
        <v>129</v>
      </c>
      <c r="E8" s="232">
        <v>57</v>
      </c>
      <c r="F8" s="232">
        <v>1777</v>
      </c>
      <c r="G8" s="177">
        <v>963</v>
      </c>
      <c r="H8" s="204"/>
      <c r="I8" s="355"/>
    </row>
    <row r="9" spans="2:9" ht="12.75" customHeight="1">
      <c r="B9" s="277"/>
      <c r="C9" s="286"/>
      <c r="D9" s="45" t="s">
        <v>228</v>
      </c>
      <c r="E9" s="233">
        <v>4</v>
      </c>
      <c r="F9" s="233">
        <v>-304</v>
      </c>
      <c r="G9" s="234">
        <v>157</v>
      </c>
      <c r="H9" s="237"/>
      <c r="I9" s="356"/>
    </row>
    <row r="10" spans="2:9" ht="13.5">
      <c r="B10" s="41" t="s">
        <v>227</v>
      </c>
      <c r="C10" s="284" t="s">
        <v>312</v>
      </c>
      <c r="D10" s="39" t="s">
        <v>128</v>
      </c>
      <c r="E10" s="229">
        <v>498</v>
      </c>
      <c r="F10" s="229">
        <v>507</v>
      </c>
      <c r="G10" s="230">
        <v>633</v>
      </c>
      <c r="H10" s="176">
        <v>5000</v>
      </c>
      <c r="I10" s="354">
        <v>100</v>
      </c>
    </row>
    <row r="11" spans="2:9" ht="13.5">
      <c r="B11" s="42"/>
      <c r="C11" s="285"/>
      <c r="D11" s="40" t="s">
        <v>129</v>
      </c>
      <c r="E11" s="232">
        <v>57</v>
      </c>
      <c r="F11" s="232">
        <v>19</v>
      </c>
      <c r="G11" s="177">
        <v>-541</v>
      </c>
      <c r="H11" s="204"/>
      <c r="I11" s="355"/>
    </row>
    <row r="12" spans="2:9" ht="12.75" customHeight="1">
      <c r="B12" s="277"/>
      <c r="C12" s="286"/>
      <c r="D12" s="45" t="s">
        <v>228</v>
      </c>
      <c r="E12" s="233">
        <v>4</v>
      </c>
      <c r="F12" s="233">
        <v>23059</v>
      </c>
      <c r="G12" s="234">
        <v>1474</v>
      </c>
      <c r="H12" s="237"/>
      <c r="I12" s="356"/>
    </row>
    <row r="13" spans="2:9" ht="12.75" customHeight="1">
      <c r="B13" s="42" t="s">
        <v>306</v>
      </c>
      <c r="C13" s="285" t="s">
        <v>309</v>
      </c>
      <c r="D13" s="39" t="s">
        <v>128</v>
      </c>
      <c r="E13" s="232">
        <v>11751</v>
      </c>
      <c r="F13" s="232">
        <v>12783</v>
      </c>
      <c r="G13" s="177">
        <v>13264</v>
      </c>
      <c r="H13" s="204">
        <v>3800</v>
      </c>
      <c r="I13" s="355">
        <v>89.2</v>
      </c>
    </row>
    <row r="14" spans="2:9" ht="12.75" customHeight="1">
      <c r="B14" s="42"/>
      <c r="C14" s="285"/>
      <c r="D14" s="40" t="s">
        <v>129</v>
      </c>
      <c r="E14" s="232">
        <v>781</v>
      </c>
      <c r="F14" s="232">
        <v>1073</v>
      </c>
      <c r="G14" s="177">
        <v>745</v>
      </c>
      <c r="H14" s="204"/>
      <c r="I14" s="355"/>
    </row>
    <row r="15" spans="2:9" ht="12.75" customHeight="1">
      <c r="B15" s="42"/>
      <c r="C15" s="285"/>
      <c r="D15" s="45" t="s">
        <v>228</v>
      </c>
      <c r="E15" s="232">
        <v>522</v>
      </c>
      <c r="F15" s="232">
        <v>652</v>
      </c>
      <c r="G15" s="177">
        <v>450</v>
      </c>
      <c r="H15" s="204"/>
      <c r="I15" s="236"/>
    </row>
    <row r="16" spans="2:9" ht="13.5">
      <c r="B16" s="41" t="s">
        <v>201</v>
      </c>
      <c r="C16" s="284" t="s">
        <v>202</v>
      </c>
      <c r="D16" s="39" t="s">
        <v>128</v>
      </c>
      <c r="E16" s="229">
        <v>55277</v>
      </c>
      <c r="F16" s="229">
        <v>61464</v>
      </c>
      <c r="G16" s="230">
        <v>70771</v>
      </c>
      <c r="H16" s="176">
        <v>3000</v>
      </c>
      <c r="I16" s="354">
        <v>100</v>
      </c>
    </row>
    <row r="17" spans="2:9" ht="13.5">
      <c r="B17" s="42"/>
      <c r="C17" s="285"/>
      <c r="D17" s="40" t="s">
        <v>129</v>
      </c>
      <c r="E17" s="232">
        <v>1308</v>
      </c>
      <c r="F17" s="232">
        <v>1613</v>
      </c>
      <c r="G17" s="177">
        <v>744</v>
      </c>
      <c r="H17" s="204"/>
      <c r="I17" s="355"/>
    </row>
    <row r="18" spans="2:9" ht="13.5">
      <c r="B18" s="42"/>
      <c r="C18" s="285"/>
      <c r="D18" s="45" t="s">
        <v>228</v>
      </c>
      <c r="E18" s="233">
        <v>521</v>
      </c>
      <c r="F18" s="233">
        <v>684</v>
      </c>
      <c r="G18" s="234">
        <v>302</v>
      </c>
      <c r="H18" s="237"/>
      <c r="I18" s="356"/>
    </row>
    <row r="19" spans="2:9" ht="13.5">
      <c r="B19" s="41" t="s">
        <v>37</v>
      </c>
      <c r="C19" s="284" t="s">
        <v>313</v>
      </c>
      <c r="D19" s="39" t="s">
        <v>128</v>
      </c>
      <c r="E19" s="232">
        <v>28432</v>
      </c>
      <c r="F19" s="232">
        <v>28103</v>
      </c>
      <c r="G19" s="177">
        <v>29700</v>
      </c>
      <c r="H19" s="204">
        <v>2450</v>
      </c>
      <c r="I19" s="355">
        <v>66.7</v>
      </c>
    </row>
    <row r="20" spans="2:9" ht="13.5">
      <c r="B20" s="42"/>
      <c r="C20" s="285"/>
      <c r="D20" s="40" t="s">
        <v>129</v>
      </c>
      <c r="E20" s="232">
        <v>1649</v>
      </c>
      <c r="F20" s="232">
        <v>1684</v>
      </c>
      <c r="G20" s="177">
        <v>1993</v>
      </c>
      <c r="H20" s="204"/>
      <c r="I20" s="355"/>
    </row>
    <row r="21" spans="2:9" ht="13.5">
      <c r="B21" s="42"/>
      <c r="C21" s="285"/>
      <c r="D21" s="45" t="s">
        <v>229</v>
      </c>
      <c r="E21" s="233">
        <v>974</v>
      </c>
      <c r="F21" s="233">
        <v>685</v>
      </c>
      <c r="G21" s="234">
        <v>1081</v>
      </c>
      <c r="H21" s="237"/>
      <c r="I21" s="356"/>
    </row>
    <row r="22" spans="2:9" ht="13.5">
      <c r="B22" s="41" t="s">
        <v>38</v>
      </c>
      <c r="C22" s="284" t="s">
        <v>480</v>
      </c>
      <c r="D22" s="39" t="s">
        <v>128</v>
      </c>
      <c r="E22" s="229">
        <v>16567</v>
      </c>
      <c r="F22" s="229">
        <v>16813</v>
      </c>
      <c r="G22" s="230">
        <v>17119</v>
      </c>
      <c r="H22" s="176">
        <v>1200</v>
      </c>
      <c r="I22" s="354">
        <v>100</v>
      </c>
    </row>
    <row r="23" spans="2:9" ht="13.5">
      <c r="B23" s="43"/>
      <c r="C23" s="285"/>
      <c r="D23" s="40" t="s">
        <v>129</v>
      </c>
      <c r="E23" s="232">
        <v>1307</v>
      </c>
      <c r="F23" s="232">
        <v>4142</v>
      </c>
      <c r="G23" s="177">
        <v>3293</v>
      </c>
      <c r="H23" s="204"/>
      <c r="I23" s="355"/>
    </row>
    <row r="24" spans="2:9" ht="13.5">
      <c r="B24" s="43"/>
      <c r="C24" s="285"/>
      <c r="D24" s="45" t="s">
        <v>229</v>
      </c>
      <c r="E24" s="238">
        <v>469</v>
      </c>
      <c r="F24" s="238">
        <v>2200</v>
      </c>
      <c r="G24" s="239">
        <v>1813</v>
      </c>
      <c r="H24" s="237"/>
      <c r="I24" s="356"/>
    </row>
    <row r="25" spans="2:9" ht="13.5">
      <c r="B25" s="41" t="s">
        <v>39</v>
      </c>
      <c r="C25" s="284" t="s">
        <v>314</v>
      </c>
      <c r="D25" s="39" t="s">
        <v>128</v>
      </c>
      <c r="E25" s="229">
        <v>29329</v>
      </c>
      <c r="F25" s="229">
        <v>33076</v>
      </c>
      <c r="G25" s="230">
        <v>33694</v>
      </c>
      <c r="H25" s="176">
        <v>1000</v>
      </c>
      <c r="I25" s="354">
        <v>100</v>
      </c>
    </row>
    <row r="26" spans="2:9" ht="13.5">
      <c r="B26" s="42"/>
      <c r="C26" s="285"/>
      <c r="D26" s="40" t="s">
        <v>129</v>
      </c>
      <c r="E26" s="232">
        <v>779</v>
      </c>
      <c r="F26" s="232">
        <v>491</v>
      </c>
      <c r="G26" s="177">
        <v>5</v>
      </c>
      <c r="H26" s="204"/>
      <c r="I26" s="355"/>
    </row>
    <row r="27" spans="2:9" ht="13.5">
      <c r="B27" s="45"/>
      <c r="C27" s="285"/>
      <c r="D27" s="45" t="s">
        <v>229</v>
      </c>
      <c r="E27" s="233">
        <v>482</v>
      </c>
      <c r="F27" s="233">
        <v>318</v>
      </c>
      <c r="G27" s="234">
        <v>28</v>
      </c>
      <c r="H27" s="237"/>
      <c r="I27" s="356"/>
    </row>
    <row r="28" spans="2:9" ht="13.5">
      <c r="B28" s="42" t="s">
        <v>308</v>
      </c>
      <c r="C28" s="284" t="s">
        <v>311</v>
      </c>
      <c r="D28" s="39" t="s">
        <v>128</v>
      </c>
      <c r="E28" s="232">
        <v>52194</v>
      </c>
      <c r="F28" s="232">
        <v>50565</v>
      </c>
      <c r="G28" s="177">
        <v>54650</v>
      </c>
      <c r="H28" s="204">
        <v>1000</v>
      </c>
      <c r="I28" s="355">
        <v>100</v>
      </c>
    </row>
    <row r="29" spans="2:9" ht="13.5">
      <c r="B29" s="42"/>
      <c r="C29" s="285"/>
      <c r="D29" s="40" t="s">
        <v>129</v>
      </c>
      <c r="E29" s="232">
        <v>1001</v>
      </c>
      <c r="F29" s="232">
        <v>871</v>
      </c>
      <c r="G29" s="177">
        <v>884</v>
      </c>
      <c r="H29" s="204"/>
      <c r="I29" s="355"/>
    </row>
    <row r="30" spans="2:9" ht="13.5">
      <c r="B30" s="42"/>
      <c r="C30" s="285"/>
      <c r="D30" s="45" t="s">
        <v>229</v>
      </c>
      <c r="E30" s="232">
        <v>473</v>
      </c>
      <c r="F30" s="232">
        <v>598</v>
      </c>
      <c r="G30" s="177">
        <v>218</v>
      </c>
      <c r="H30" s="204"/>
      <c r="I30" s="355"/>
    </row>
    <row r="31" spans="2:9" ht="13.5">
      <c r="B31" s="41" t="s">
        <v>40</v>
      </c>
      <c r="C31" s="284" t="s">
        <v>377</v>
      </c>
      <c r="D31" s="39" t="s">
        <v>128</v>
      </c>
      <c r="E31" s="229">
        <v>15370</v>
      </c>
      <c r="F31" s="229">
        <v>15151</v>
      </c>
      <c r="G31" s="230">
        <v>18265</v>
      </c>
      <c r="H31" s="176">
        <v>1000</v>
      </c>
      <c r="I31" s="354">
        <v>100</v>
      </c>
    </row>
    <row r="32" spans="2:9" ht="13.5">
      <c r="B32" s="42"/>
      <c r="C32" s="285"/>
      <c r="D32" s="40" t="s">
        <v>129</v>
      </c>
      <c r="E32" s="232">
        <v>570</v>
      </c>
      <c r="F32" s="232">
        <v>496</v>
      </c>
      <c r="G32" s="177">
        <v>581</v>
      </c>
      <c r="H32" s="204"/>
      <c r="I32" s="355"/>
    </row>
    <row r="33" spans="2:9" ht="13.5">
      <c r="B33" s="42"/>
      <c r="C33" s="285"/>
      <c r="D33" s="45" t="s">
        <v>229</v>
      </c>
      <c r="E33" s="233">
        <v>358</v>
      </c>
      <c r="F33" s="233">
        <v>330</v>
      </c>
      <c r="G33" s="234">
        <v>383</v>
      </c>
      <c r="H33" s="237"/>
      <c r="I33" s="356"/>
    </row>
    <row r="34" spans="2:9" ht="13.5">
      <c r="B34" s="41" t="s">
        <v>41</v>
      </c>
      <c r="C34" s="284" t="s">
        <v>315</v>
      </c>
      <c r="D34" s="39" t="s">
        <v>128</v>
      </c>
      <c r="E34" s="229">
        <v>7387</v>
      </c>
      <c r="F34" s="229">
        <v>7097</v>
      </c>
      <c r="G34" s="230">
        <v>6682</v>
      </c>
      <c r="H34" s="176">
        <v>1000</v>
      </c>
      <c r="I34" s="354">
        <v>100</v>
      </c>
    </row>
    <row r="35" spans="2:9" ht="13.5">
      <c r="B35" s="42"/>
      <c r="C35" s="285"/>
      <c r="D35" s="40" t="s">
        <v>129</v>
      </c>
      <c r="E35" s="232">
        <v>-760</v>
      </c>
      <c r="F35" s="232">
        <v>-995</v>
      </c>
      <c r="G35" s="177">
        <v>-1172</v>
      </c>
      <c r="H35" s="204"/>
      <c r="I35" s="355"/>
    </row>
    <row r="36" spans="2:9" ht="13.5">
      <c r="B36" s="42"/>
      <c r="C36" s="285"/>
      <c r="D36" s="45" t="s">
        <v>229</v>
      </c>
      <c r="E36" s="233">
        <v>-775</v>
      </c>
      <c r="F36" s="233">
        <v>-1040</v>
      </c>
      <c r="G36" s="234">
        <v>-1947</v>
      </c>
      <c r="H36" s="237"/>
      <c r="I36" s="356"/>
    </row>
    <row r="37" spans="2:9" ht="13.5">
      <c r="B37" s="41" t="s">
        <v>403</v>
      </c>
      <c r="C37" s="284" t="s">
        <v>404</v>
      </c>
      <c r="D37" s="39" t="s">
        <v>128</v>
      </c>
      <c r="E37" s="229">
        <v>8003</v>
      </c>
      <c r="F37" s="229">
        <v>7585</v>
      </c>
      <c r="G37" s="230">
        <v>7974</v>
      </c>
      <c r="H37" s="176">
        <v>980</v>
      </c>
      <c r="I37" s="354">
        <v>75</v>
      </c>
    </row>
    <row r="38" spans="2:9" ht="13.5">
      <c r="B38" s="42"/>
      <c r="C38" s="285"/>
      <c r="D38" s="40" t="s">
        <v>129</v>
      </c>
      <c r="E38" s="232">
        <v>446</v>
      </c>
      <c r="F38" s="232">
        <v>610</v>
      </c>
      <c r="G38" s="177">
        <v>229</v>
      </c>
      <c r="H38" s="204"/>
      <c r="I38" s="355"/>
    </row>
    <row r="39" spans="2:9" ht="13.5">
      <c r="B39" s="42"/>
      <c r="C39" s="285"/>
      <c r="D39" s="45" t="s">
        <v>229</v>
      </c>
      <c r="E39" s="233">
        <v>57</v>
      </c>
      <c r="F39" s="233">
        <v>150</v>
      </c>
      <c r="G39" s="234">
        <v>-30</v>
      </c>
      <c r="H39" s="237"/>
      <c r="I39" s="356"/>
    </row>
    <row r="40" spans="2:9" ht="13.5">
      <c r="B40" s="41" t="s">
        <v>42</v>
      </c>
      <c r="C40" s="284" t="s">
        <v>43</v>
      </c>
      <c r="D40" s="39" t="s">
        <v>128</v>
      </c>
      <c r="E40" s="229">
        <v>15774</v>
      </c>
      <c r="F40" s="229">
        <v>16499</v>
      </c>
      <c r="G40" s="230">
        <v>17903</v>
      </c>
      <c r="H40" s="176">
        <v>480</v>
      </c>
      <c r="I40" s="354">
        <v>100</v>
      </c>
    </row>
    <row r="41" spans="2:9" ht="13.5">
      <c r="B41" s="42"/>
      <c r="C41" s="285"/>
      <c r="D41" s="40" t="s">
        <v>129</v>
      </c>
      <c r="E41" s="232">
        <v>1219</v>
      </c>
      <c r="F41" s="232">
        <v>1060</v>
      </c>
      <c r="G41" s="177">
        <v>800</v>
      </c>
      <c r="H41" s="204"/>
      <c r="I41" s="355"/>
    </row>
    <row r="42" spans="2:9" ht="13.5">
      <c r="B42" s="42"/>
      <c r="C42" s="285"/>
      <c r="D42" s="45" t="s">
        <v>229</v>
      </c>
      <c r="E42" s="233">
        <v>1004</v>
      </c>
      <c r="F42" s="233">
        <v>688</v>
      </c>
      <c r="G42" s="234">
        <v>451</v>
      </c>
      <c r="H42" s="237"/>
      <c r="I42" s="356"/>
    </row>
    <row r="43" spans="2:9" ht="13.5">
      <c r="B43" s="41" t="s">
        <v>455</v>
      </c>
      <c r="C43" s="284" t="s">
        <v>378</v>
      </c>
      <c r="D43" s="39" t="s">
        <v>128</v>
      </c>
      <c r="E43" s="229">
        <v>8614</v>
      </c>
      <c r="F43" s="229">
        <v>8392</v>
      </c>
      <c r="G43" s="230">
        <v>8812</v>
      </c>
      <c r="H43" s="176">
        <v>450</v>
      </c>
      <c r="I43" s="354">
        <v>100</v>
      </c>
    </row>
    <row r="44" spans="2:9" ht="13.5">
      <c r="B44" s="42"/>
      <c r="C44" s="285" t="s">
        <v>200</v>
      </c>
      <c r="D44" s="40" t="s">
        <v>129</v>
      </c>
      <c r="E44" s="232">
        <v>542</v>
      </c>
      <c r="F44" s="232">
        <v>482</v>
      </c>
      <c r="G44" s="177">
        <v>624</v>
      </c>
      <c r="H44" s="204"/>
      <c r="I44" s="355"/>
    </row>
    <row r="45" spans="2:9" ht="13.5">
      <c r="B45" s="42"/>
      <c r="C45" s="285"/>
      <c r="D45" s="45" t="s">
        <v>230</v>
      </c>
      <c r="E45" s="233">
        <v>314</v>
      </c>
      <c r="F45" s="233">
        <v>289</v>
      </c>
      <c r="G45" s="234">
        <v>462</v>
      </c>
      <c r="H45" s="237"/>
      <c r="I45" s="356"/>
    </row>
    <row r="46" spans="2:9" ht="13.5">
      <c r="B46" s="41" t="s">
        <v>375</v>
      </c>
      <c r="C46" s="284" t="s">
        <v>44</v>
      </c>
      <c r="D46" s="39" t="s">
        <v>128</v>
      </c>
      <c r="E46" s="229">
        <v>18972</v>
      </c>
      <c r="F46" s="229">
        <v>18648</v>
      </c>
      <c r="G46" s="230">
        <v>19609</v>
      </c>
      <c r="H46" s="176">
        <v>400</v>
      </c>
      <c r="I46" s="354">
        <v>100</v>
      </c>
    </row>
    <row r="47" spans="2:9" ht="13.5">
      <c r="B47" s="42"/>
      <c r="C47" s="285"/>
      <c r="D47" s="40" t="s">
        <v>129</v>
      </c>
      <c r="E47" s="232">
        <v>-128</v>
      </c>
      <c r="F47" s="232">
        <v>73</v>
      </c>
      <c r="G47" s="177">
        <v>311</v>
      </c>
      <c r="H47" s="204"/>
      <c r="I47" s="355"/>
    </row>
    <row r="48" spans="2:9" ht="13.5">
      <c r="B48" s="42"/>
      <c r="C48" s="285"/>
      <c r="D48" s="45" t="s">
        <v>229</v>
      </c>
      <c r="E48" s="238">
        <v>-318</v>
      </c>
      <c r="F48" s="238">
        <v>-422</v>
      </c>
      <c r="G48" s="239">
        <v>-1823</v>
      </c>
      <c r="H48" s="237"/>
      <c r="I48" s="356"/>
    </row>
    <row r="49" spans="2:9" ht="13.5">
      <c r="B49" s="41" t="s">
        <v>45</v>
      </c>
      <c r="C49" s="284" t="s">
        <v>379</v>
      </c>
      <c r="D49" s="39" t="s">
        <v>128</v>
      </c>
      <c r="E49" s="229">
        <v>7248</v>
      </c>
      <c r="F49" s="229">
        <v>7816</v>
      </c>
      <c r="G49" s="230">
        <v>8539</v>
      </c>
      <c r="H49" s="176">
        <v>280</v>
      </c>
      <c r="I49" s="354">
        <v>100</v>
      </c>
    </row>
    <row r="50" spans="2:9" ht="13.5">
      <c r="B50" s="42"/>
      <c r="C50" s="285"/>
      <c r="D50" s="40" t="s">
        <v>129</v>
      </c>
      <c r="E50" s="232">
        <v>515</v>
      </c>
      <c r="F50" s="232">
        <v>394</v>
      </c>
      <c r="G50" s="177">
        <v>383</v>
      </c>
      <c r="H50" s="204"/>
      <c r="I50" s="355"/>
    </row>
    <row r="51" spans="2:9" ht="13.5">
      <c r="B51" s="42"/>
      <c r="C51" s="285"/>
      <c r="D51" s="45" t="s">
        <v>229</v>
      </c>
      <c r="E51" s="233">
        <v>319</v>
      </c>
      <c r="F51" s="233">
        <v>203</v>
      </c>
      <c r="G51" s="234">
        <v>259</v>
      </c>
      <c r="H51" s="237"/>
      <c r="I51" s="356"/>
    </row>
    <row r="52" spans="2:9" ht="13.5">
      <c r="B52" s="41" t="s">
        <v>46</v>
      </c>
      <c r="C52" s="284" t="s">
        <v>47</v>
      </c>
      <c r="D52" s="39" t="s">
        <v>128</v>
      </c>
      <c r="E52" s="229">
        <v>40287</v>
      </c>
      <c r="F52" s="229">
        <v>42054</v>
      </c>
      <c r="G52" s="230">
        <v>53180</v>
      </c>
      <c r="H52" s="176">
        <v>100</v>
      </c>
      <c r="I52" s="354">
        <v>100</v>
      </c>
    </row>
    <row r="53" spans="2:9" ht="13.5">
      <c r="B53" s="43"/>
      <c r="C53" s="285"/>
      <c r="D53" s="40" t="s">
        <v>129</v>
      </c>
      <c r="E53" s="232">
        <v>2487</v>
      </c>
      <c r="F53" s="232">
        <v>2415</v>
      </c>
      <c r="G53" s="177">
        <v>2966</v>
      </c>
      <c r="H53" s="204"/>
      <c r="I53" s="355"/>
    </row>
    <row r="54" spans="2:9" ht="13.5">
      <c r="B54" s="44"/>
      <c r="C54" s="286"/>
      <c r="D54" s="45" t="s">
        <v>229</v>
      </c>
      <c r="E54" s="233">
        <v>2329</v>
      </c>
      <c r="F54" s="233">
        <v>1379</v>
      </c>
      <c r="G54" s="234">
        <v>1692</v>
      </c>
      <c r="H54" s="237"/>
      <c r="I54" s="356"/>
    </row>
    <row r="55" spans="2:9" ht="13.5">
      <c r="B55" s="41" t="s">
        <v>310</v>
      </c>
      <c r="C55" s="284" t="s">
        <v>316</v>
      </c>
      <c r="D55" s="39" t="s">
        <v>128</v>
      </c>
      <c r="E55" s="229">
        <v>8208</v>
      </c>
      <c r="F55" s="229">
        <v>8620</v>
      </c>
      <c r="G55" s="230">
        <v>8564</v>
      </c>
      <c r="H55" s="176">
        <v>50</v>
      </c>
      <c r="I55" s="354">
        <v>100</v>
      </c>
    </row>
    <row r="56" spans="2:9" ht="13.5">
      <c r="B56" s="43"/>
      <c r="C56" s="285"/>
      <c r="D56" s="40" t="s">
        <v>129</v>
      </c>
      <c r="E56" s="232">
        <v>47</v>
      </c>
      <c r="F56" s="232">
        <v>193</v>
      </c>
      <c r="G56" s="177">
        <v>93</v>
      </c>
      <c r="H56" s="204"/>
      <c r="I56" s="355"/>
    </row>
    <row r="57" spans="2:9" ht="13.5">
      <c r="B57" s="44"/>
      <c r="C57" s="286"/>
      <c r="D57" s="45" t="s">
        <v>229</v>
      </c>
      <c r="E57" s="238">
        <v>50</v>
      </c>
      <c r="F57" s="238">
        <v>110</v>
      </c>
      <c r="G57" s="239">
        <v>14</v>
      </c>
      <c r="H57" s="237"/>
      <c r="I57" s="356"/>
    </row>
    <row r="58" spans="2:9" ht="13.5">
      <c r="B58" s="39" t="s">
        <v>390</v>
      </c>
      <c r="C58" s="284" t="s">
        <v>391</v>
      </c>
      <c r="D58" s="39" t="s">
        <v>128</v>
      </c>
      <c r="E58" s="229">
        <v>13275</v>
      </c>
      <c r="F58" s="229">
        <v>40603</v>
      </c>
      <c r="G58" s="230">
        <v>66940</v>
      </c>
      <c r="H58" s="176">
        <v>47</v>
      </c>
      <c r="I58" s="354">
        <v>100</v>
      </c>
    </row>
    <row r="59" spans="2:9" ht="13.5">
      <c r="B59" s="40"/>
      <c r="C59" s="285"/>
      <c r="D59" s="40" t="s">
        <v>129</v>
      </c>
      <c r="E59" s="232">
        <v>861</v>
      </c>
      <c r="F59" s="232">
        <v>4775</v>
      </c>
      <c r="G59" s="177">
        <v>3975</v>
      </c>
      <c r="H59" s="204"/>
      <c r="I59" s="355"/>
    </row>
    <row r="60" spans="2:9" ht="13.5">
      <c r="B60" s="45"/>
      <c r="C60" s="286"/>
      <c r="D60" s="45" t="s">
        <v>229</v>
      </c>
      <c r="E60" s="233">
        <v>1787</v>
      </c>
      <c r="F60" s="233">
        <v>3033</v>
      </c>
      <c r="G60" s="234">
        <v>2515</v>
      </c>
      <c r="H60" s="237"/>
      <c r="I60" s="356"/>
    </row>
    <row r="61" ht="13.5">
      <c r="B61" s="99" t="s">
        <v>481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B1:K12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J18" sqref="J18"/>
    </sheetView>
  </sheetViews>
  <sheetFormatPr defaultColWidth="9.00390625" defaultRowHeight="13.5"/>
  <cols>
    <col min="1" max="1" width="9.00390625" style="121" customWidth="1"/>
    <col min="2" max="2" width="16.125" style="121" bestFit="1" customWidth="1"/>
    <col min="3" max="3" width="7.625" style="121" bestFit="1" customWidth="1"/>
    <col min="4" max="4" width="7.25390625" style="121" customWidth="1"/>
    <col min="5" max="5" width="7.625" style="121" bestFit="1" customWidth="1"/>
    <col min="6" max="6" width="7.25390625" style="121" customWidth="1"/>
    <col min="7" max="11" width="7.00390625" style="121" customWidth="1"/>
    <col min="12" max="16384" width="9.00390625" style="121" customWidth="1"/>
  </cols>
  <sheetData>
    <row r="1" spans="2:11" ht="13.5">
      <c r="B1" s="4" t="s">
        <v>0</v>
      </c>
      <c r="C1" s="122"/>
      <c r="D1" s="122"/>
      <c r="E1" s="122"/>
      <c r="K1" s="121" t="s">
        <v>285</v>
      </c>
    </row>
    <row r="2" spans="2:11" ht="13.5">
      <c r="B2" s="3" t="s">
        <v>48</v>
      </c>
      <c r="C2" s="3">
        <v>2005</v>
      </c>
      <c r="D2" s="22">
        <v>2006</v>
      </c>
      <c r="E2" s="22">
        <v>2007</v>
      </c>
      <c r="F2" s="330">
        <v>2008</v>
      </c>
      <c r="G2" s="330">
        <v>2009</v>
      </c>
      <c r="H2" s="409">
        <v>2010</v>
      </c>
      <c r="I2" s="409">
        <v>2011</v>
      </c>
      <c r="J2" s="438">
        <v>2012</v>
      </c>
      <c r="K2" s="439"/>
    </row>
    <row r="3" spans="2:11" ht="13.5">
      <c r="B3" s="168" t="s">
        <v>50</v>
      </c>
      <c r="C3" s="118">
        <v>3998</v>
      </c>
      <c r="D3" s="103">
        <v>3816</v>
      </c>
      <c r="E3" s="103">
        <v>3309</v>
      </c>
      <c r="F3" s="103">
        <v>3767</v>
      </c>
      <c r="G3" s="103">
        <v>4482</v>
      </c>
      <c r="H3" s="103">
        <v>4274</v>
      </c>
      <c r="I3" s="103">
        <v>4479</v>
      </c>
      <c r="J3" s="104">
        <v>4479</v>
      </c>
      <c r="K3" s="173">
        <f>J3/$J$11</f>
        <v>0.39029278494248865</v>
      </c>
    </row>
    <row r="4" spans="2:11" ht="13.5">
      <c r="B4" s="168" t="s">
        <v>52</v>
      </c>
      <c r="C4" s="118">
        <v>2197</v>
      </c>
      <c r="D4" s="103">
        <v>3058</v>
      </c>
      <c r="E4" s="103">
        <v>3395</v>
      </c>
      <c r="F4" s="103">
        <v>3289</v>
      </c>
      <c r="G4" s="103">
        <v>2847</v>
      </c>
      <c r="H4" s="103">
        <v>2416</v>
      </c>
      <c r="I4" s="103">
        <v>2297</v>
      </c>
      <c r="J4" s="104">
        <v>2264</v>
      </c>
      <c r="K4" s="173">
        <f aca="true" t="shared" si="0" ref="K4:K10">J4/$J$11</f>
        <v>0.1972812826768909</v>
      </c>
    </row>
    <row r="5" spans="2:11" ht="13.5">
      <c r="B5" s="168" t="s">
        <v>49</v>
      </c>
      <c r="C5" s="118">
        <v>1269</v>
      </c>
      <c r="D5" s="103">
        <v>1252</v>
      </c>
      <c r="E5" s="103">
        <v>1514</v>
      </c>
      <c r="F5" s="103">
        <v>1405</v>
      </c>
      <c r="G5" s="103">
        <v>1257</v>
      </c>
      <c r="H5" s="103">
        <v>1166</v>
      </c>
      <c r="I5" s="103">
        <v>1155</v>
      </c>
      <c r="J5" s="104">
        <v>1362</v>
      </c>
      <c r="K5" s="173">
        <f t="shared" si="0"/>
        <v>0.11868246775880098</v>
      </c>
    </row>
    <row r="6" spans="2:11" ht="13.5">
      <c r="B6" s="168" t="s">
        <v>51</v>
      </c>
      <c r="C6" s="118">
        <v>784</v>
      </c>
      <c r="D6" s="103">
        <v>729</v>
      </c>
      <c r="E6" s="103">
        <v>626</v>
      </c>
      <c r="F6" s="103">
        <v>740</v>
      </c>
      <c r="G6" s="103">
        <v>742</v>
      </c>
      <c r="H6" s="103">
        <v>730</v>
      </c>
      <c r="I6" s="103">
        <v>843</v>
      </c>
      <c r="J6" s="104">
        <v>1011</v>
      </c>
      <c r="K6" s="173">
        <f t="shared" si="0"/>
        <v>0.08809689787382363</v>
      </c>
    </row>
    <row r="7" spans="2:11" ht="13.5">
      <c r="B7" s="168" t="s">
        <v>430</v>
      </c>
      <c r="C7" s="207" t="s">
        <v>307</v>
      </c>
      <c r="D7" s="207" t="s">
        <v>307</v>
      </c>
      <c r="E7" s="207" t="s">
        <v>307</v>
      </c>
      <c r="F7" s="207" t="s">
        <v>307</v>
      </c>
      <c r="G7" s="207" t="s">
        <v>307</v>
      </c>
      <c r="H7" s="103">
        <v>505</v>
      </c>
      <c r="I7" s="103">
        <v>983</v>
      </c>
      <c r="J7" s="104">
        <v>1243</v>
      </c>
      <c r="K7" s="173">
        <f t="shared" si="0"/>
        <v>0.10831300104566051</v>
      </c>
    </row>
    <row r="8" spans="2:11" ht="13.5">
      <c r="B8" s="168" t="s">
        <v>53</v>
      </c>
      <c r="C8" s="118">
        <v>418</v>
      </c>
      <c r="D8" s="103">
        <v>459</v>
      </c>
      <c r="E8" s="103">
        <v>598</v>
      </c>
      <c r="F8" s="103">
        <v>715</v>
      </c>
      <c r="G8" s="103">
        <v>631</v>
      </c>
      <c r="H8" s="103">
        <v>297</v>
      </c>
      <c r="I8" s="103">
        <v>358</v>
      </c>
      <c r="J8" s="104">
        <v>290</v>
      </c>
      <c r="K8" s="173">
        <f t="shared" si="0"/>
        <v>0.025270128964796097</v>
      </c>
    </row>
    <row r="9" spans="2:11" ht="13.5">
      <c r="B9" s="168" t="s">
        <v>54</v>
      </c>
      <c r="C9" s="118">
        <v>303</v>
      </c>
      <c r="D9" s="103">
        <v>312</v>
      </c>
      <c r="E9" s="103">
        <v>281</v>
      </c>
      <c r="F9" s="103">
        <v>194</v>
      </c>
      <c r="G9" s="103">
        <v>176</v>
      </c>
      <c r="H9" s="103">
        <v>141</v>
      </c>
      <c r="I9" s="103">
        <v>139</v>
      </c>
      <c r="J9" s="440" t="s">
        <v>307</v>
      </c>
      <c r="K9" s="440" t="s">
        <v>307</v>
      </c>
    </row>
    <row r="10" spans="2:11" ht="13.5">
      <c r="B10" s="168" t="s">
        <v>57</v>
      </c>
      <c r="C10" s="207">
        <v>0</v>
      </c>
      <c r="D10" s="108">
        <v>118</v>
      </c>
      <c r="E10" s="108">
        <v>469</v>
      </c>
      <c r="F10" s="108">
        <v>763</v>
      </c>
      <c r="G10" s="108">
        <v>1027</v>
      </c>
      <c r="H10" s="108">
        <v>523</v>
      </c>
      <c r="I10" s="108">
        <v>440</v>
      </c>
      <c r="J10" s="109">
        <v>826</v>
      </c>
      <c r="K10" s="173">
        <f t="shared" si="0"/>
        <v>0.07197629836179853</v>
      </c>
    </row>
    <row r="11" spans="2:11" ht="13.5">
      <c r="B11" s="208" t="s">
        <v>279</v>
      </c>
      <c r="C11" s="118">
        <v>8968</v>
      </c>
      <c r="D11" s="103">
        <v>9745</v>
      </c>
      <c r="E11" s="103">
        <v>10191</v>
      </c>
      <c r="F11" s="103">
        <v>10874</v>
      </c>
      <c r="G11" s="103">
        <v>11162</v>
      </c>
      <c r="H11" s="103">
        <v>10052</v>
      </c>
      <c r="I11" s="103">
        <v>10692</v>
      </c>
      <c r="J11" s="104">
        <v>11476</v>
      </c>
      <c r="K11" s="173">
        <v>1</v>
      </c>
    </row>
    <row r="12" ht="13.5">
      <c r="B12" s="209"/>
    </row>
  </sheetData>
  <mergeCells count="1">
    <mergeCell ref="J2:K2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5"/>
    <pageSetUpPr fitToPage="1"/>
  </sheetPr>
  <dimension ref="B1:L8"/>
  <sheetViews>
    <sheetView workbookViewId="0" topLeftCell="A1">
      <selection activeCell="L8" sqref="L8"/>
    </sheetView>
  </sheetViews>
  <sheetFormatPr defaultColWidth="9.00390625" defaultRowHeight="13.5"/>
  <cols>
    <col min="1" max="1" width="9.00390625" style="121" customWidth="1"/>
    <col min="2" max="2" width="21.375" style="211" bestFit="1" customWidth="1"/>
    <col min="3" max="4" width="9.25390625" style="211" bestFit="1" customWidth="1"/>
    <col min="5" max="5" width="9.25390625" style="116" bestFit="1" customWidth="1"/>
    <col min="6" max="6" width="9.00390625" style="100" customWidth="1"/>
    <col min="7" max="8" width="9.00390625" style="121" customWidth="1"/>
    <col min="9" max="9" width="9.00390625" style="100" customWidth="1"/>
    <col min="10" max="16384" width="9.00390625" style="121" customWidth="1"/>
  </cols>
  <sheetData>
    <row r="1" spans="2:12" ht="13.5">
      <c r="B1" s="60" t="s">
        <v>72</v>
      </c>
      <c r="C1" s="217"/>
      <c r="D1" s="217"/>
      <c r="F1" s="117"/>
      <c r="G1" s="217"/>
      <c r="H1" s="217"/>
      <c r="L1" s="217" t="s">
        <v>5</v>
      </c>
    </row>
    <row r="2" spans="2:12" ht="13.5">
      <c r="B2" s="61" t="s">
        <v>55</v>
      </c>
      <c r="C2" s="90">
        <v>2003</v>
      </c>
      <c r="D2" s="90">
        <v>2004</v>
      </c>
      <c r="E2" s="93">
        <v>2005</v>
      </c>
      <c r="F2" s="93">
        <v>2006</v>
      </c>
      <c r="G2" s="93">
        <v>2007</v>
      </c>
      <c r="H2" s="93">
        <v>2008</v>
      </c>
      <c r="I2" s="93">
        <v>2009</v>
      </c>
      <c r="J2" s="93">
        <v>2010</v>
      </c>
      <c r="K2" s="93">
        <v>2011</v>
      </c>
      <c r="L2" s="91">
        <v>2012</v>
      </c>
    </row>
    <row r="3" spans="2:12" ht="13.5">
      <c r="B3" s="118" t="s">
        <v>69</v>
      </c>
      <c r="C3" s="118">
        <v>11671</v>
      </c>
      <c r="D3" s="103">
        <v>11146</v>
      </c>
      <c r="E3" s="103">
        <v>9078</v>
      </c>
      <c r="F3" s="103">
        <v>9399</v>
      </c>
      <c r="G3" s="103">
        <v>10276</v>
      </c>
      <c r="H3" s="103">
        <v>9950</v>
      </c>
      <c r="I3" s="103">
        <v>9164</v>
      </c>
      <c r="J3" s="103">
        <v>9232</v>
      </c>
      <c r="K3" s="103">
        <v>9913</v>
      </c>
      <c r="L3" s="104">
        <v>10242</v>
      </c>
    </row>
    <row r="4" spans="2:12" ht="13.5">
      <c r="B4" s="118" t="s">
        <v>210</v>
      </c>
      <c r="C4" s="118">
        <v>10972</v>
      </c>
      <c r="D4" s="103">
        <v>10357</v>
      </c>
      <c r="E4" s="103">
        <v>8335</v>
      </c>
      <c r="F4" s="103">
        <v>8327</v>
      </c>
      <c r="G4" s="103">
        <v>9009</v>
      </c>
      <c r="H4" s="103">
        <v>9079</v>
      </c>
      <c r="I4" s="103">
        <v>8306</v>
      </c>
      <c r="J4" s="103">
        <v>8926</v>
      </c>
      <c r="K4" s="103">
        <v>9635</v>
      </c>
      <c r="L4" s="104">
        <v>9605</v>
      </c>
    </row>
    <row r="5" spans="2:12" ht="13.5">
      <c r="B5" s="118" t="s">
        <v>226</v>
      </c>
      <c r="C5" s="218">
        <v>1.11</v>
      </c>
      <c r="D5" s="219">
        <v>1.02</v>
      </c>
      <c r="E5" s="77">
        <v>0.82</v>
      </c>
      <c r="F5" s="77">
        <v>0.77</v>
      </c>
      <c r="G5" s="77">
        <v>0.77</v>
      </c>
      <c r="H5" s="77">
        <v>0.72</v>
      </c>
      <c r="I5" s="77">
        <v>0.57</v>
      </c>
      <c r="J5" s="77">
        <v>0.74</v>
      </c>
      <c r="K5" s="77">
        <v>0.72</v>
      </c>
      <c r="L5" s="220">
        <v>0.62</v>
      </c>
    </row>
    <row r="6" spans="2:12" ht="13.5">
      <c r="B6" s="118" t="s">
        <v>70</v>
      </c>
      <c r="C6" s="62">
        <v>361</v>
      </c>
      <c r="D6" s="118">
        <v>369</v>
      </c>
      <c r="E6" s="103">
        <v>336</v>
      </c>
      <c r="F6" s="103">
        <v>337</v>
      </c>
      <c r="G6" s="54">
        <v>328</v>
      </c>
      <c r="H6" s="54">
        <v>324</v>
      </c>
      <c r="I6" s="54">
        <v>322</v>
      </c>
      <c r="J6" s="54">
        <v>275</v>
      </c>
      <c r="K6" s="54">
        <v>255</v>
      </c>
      <c r="L6" s="278">
        <v>261</v>
      </c>
    </row>
    <row r="7" spans="2:12" ht="13.5">
      <c r="B7" s="118" t="s">
        <v>71</v>
      </c>
      <c r="C7" s="62">
        <v>23</v>
      </c>
      <c r="D7" s="118">
        <v>48</v>
      </c>
      <c r="E7" s="103">
        <v>83</v>
      </c>
      <c r="F7" s="103">
        <v>65</v>
      </c>
      <c r="G7" s="54">
        <v>80</v>
      </c>
      <c r="H7" s="54">
        <v>78</v>
      </c>
      <c r="I7" s="54">
        <v>56</v>
      </c>
      <c r="J7" s="54">
        <v>67</v>
      </c>
      <c r="K7" s="54">
        <v>71</v>
      </c>
      <c r="L7" s="278">
        <v>70</v>
      </c>
    </row>
    <row r="8" spans="3:5" ht="13.5">
      <c r="C8" s="221"/>
      <c r="D8" s="221"/>
      <c r="E8" s="222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15"/>
    <pageSetUpPr fitToPage="1"/>
  </sheetPr>
  <dimension ref="B1:L7"/>
  <sheetViews>
    <sheetView workbookViewId="0" topLeftCell="A1">
      <selection activeCell="L5" sqref="L5"/>
    </sheetView>
  </sheetViews>
  <sheetFormatPr defaultColWidth="9.00390625" defaultRowHeight="13.5"/>
  <cols>
    <col min="2" max="2" width="25.00390625" style="0" bestFit="1" customWidth="1"/>
    <col min="9" max="9" width="9.00390625" style="63" customWidth="1"/>
  </cols>
  <sheetData>
    <row r="1" ht="13.5">
      <c r="B1" s="4" t="s">
        <v>207</v>
      </c>
    </row>
    <row r="2" spans="2:12" ht="13.5">
      <c r="B2" s="6" t="s">
        <v>67</v>
      </c>
      <c r="C2" s="6">
        <v>2003</v>
      </c>
      <c r="D2" s="6">
        <v>2004</v>
      </c>
      <c r="E2" s="67">
        <v>2005</v>
      </c>
      <c r="F2" s="67">
        <v>2006</v>
      </c>
      <c r="G2" s="67">
        <v>2007</v>
      </c>
      <c r="H2" s="67">
        <v>2008</v>
      </c>
      <c r="I2" s="67">
        <v>2009</v>
      </c>
      <c r="J2" s="67">
        <v>2010</v>
      </c>
      <c r="K2" s="67">
        <v>2011</v>
      </c>
      <c r="L2" s="68">
        <v>2012</v>
      </c>
    </row>
    <row r="3" spans="2:12" ht="13.5">
      <c r="B3" s="1" t="s">
        <v>205</v>
      </c>
      <c r="C3" s="2">
        <v>15673</v>
      </c>
      <c r="D3" s="2">
        <v>15578</v>
      </c>
      <c r="E3" s="11">
        <v>16670</v>
      </c>
      <c r="F3" s="54">
        <v>16675</v>
      </c>
      <c r="G3" s="11">
        <v>16451</v>
      </c>
      <c r="H3" s="11">
        <v>15900</v>
      </c>
      <c r="I3" s="11">
        <v>15510</v>
      </c>
      <c r="J3" s="11">
        <v>15539</v>
      </c>
      <c r="K3" s="11">
        <v>16134</v>
      </c>
      <c r="L3" s="57">
        <v>16528</v>
      </c>
    </row>
    <row r="4" spans="2:12" ht="13.5">
      <c r="B4" s="55" t="s">
        <v>206</v>
      </c>
      <c r="C4" s="2">
        <v>11338</v>
      </c>
      <c r="D4" s="2">
        <v>8753</v>
      </c>
      <c r="E4" s="11">
        <v>8447</v>
      </c>
      <c r="F4" s="11">
        <v>8200</v>
      </c>
      <c r="G4" s="11">
        <v>7968</v>
      </c>
      <c r="H4" s="11">
        <v>7714</v>
      </c>
      <c r="I4" s="11">
        <v>7579</v>
      </c>
      <c r="J4" s="11">
        <v>7540</v>
      </c>
      <c r="K4" s="11">
        <v>7700</v>
      </c>
      <c r="L4" s="57">
        <v>7774</v>
      </c>
    </row>
    <row r="6" ht="13.5">
      <c r="B6" s="12" t="s">
        <v>211</v>
      </c>
    </row>
    <row r="7" ht="13.5">
      <c r="B7" s="12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X44"/>
  <sheetViews>
    <sheetView zoomScaleSheetLayoutView="100"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M8" sqref="M8"/>
    </sheetView>
  </sheetViews>
  <sheetFormatPr defaultColWidth="9.00390625" defaultRowHeight="13.5"/>
  <cols>
    <col min="1" max="1" width="9.00390625" style="100" customWidth="1"/>
    <col min="2" max="2" width="21.625" style="100" customWidth="1"/>
    <col min="3" max="18" width="6.625" style="100" customWidth="1"/>
    <col min="19" max="19" width="6.625" style="100" bestFit="1" customWidth="1"/>
    <col min="20" max="20" width="6.75390625" style="100" bestFit="1" customWidth="1"/>
    <col min="21" max="25" width="7.25390625" style="100" bestFit="1" customWidth="1"/>
    <col min="26" max="26" width="7.375" style="100" customWidth="1"/>
    <col min="27" max="16384" width="9.00390625" style="100" customWidth="1"/>
  </cols>
  <sheetData>
    <row r="1" spans="1:19" ht="15.75">
      <c r="A1" s="99"/>
      <c r="B1" s="65" t="s">
        <v>392</v>
      </c>
      <c r="M1" s="100" t="s">
        <v>286</v>
      </c>
      <c r="N1" s="101"/>
      <c r="O1" s="101" t="s">
        <v>357</v>
      </c>
      <c r="S1" s="102"/>
    </row>
    <row r="2" spans="2:17" ht="13.5">
      <c r="B2" s="22" t="s">
        <v>55</v>
      </c>
      <c r="C2" s="94">
        <v>2003</v>
      </c>
      <c r="D2" s="94">
        <v>2004</v>
      </c>
      <c r="E2" s="94">
        <v>2005</v>
      </c>
      <c r="F2" s="94">
        <v>2006</v>
      </c>
      <c r="G2" s="94">
        <v>2007</v>
      </c>
      <c r="H2" s="94">
        <v>2008</v>
      </c>
      <c r="I2" s="94">
        <v>2009</v>
      </c>
      <c r="J2" s="94">
        <v>2010</v>
      </c>
      <c r="K2" s="94">
        <v>2011</v>
      </c>
      <c r="L2" s="71">
        <v>2012</v>
      </c>
      <c r="M2" s="94">
        <v>2013</v>
      </c>
      <c r="N2" s="94">
        <v>2014</v>
      </c>
      <c r="O2" s="94">
        <v>2015</v>
      </c>
      <c r="P2" s="94">
        <v>2016</v>
      </c>
      <c r="Q2" s="94">
        <v>2017</v>
      </c>
    </row>
    <row r="3" spans="2:17" ht="13.5">
      <c r="B3" s="75" t="s">
        <v>380</v>
      </c>
      <c r="C3" s="103">
        <v>3378.7935133333335</v>
      </c>
      <c r="D3" s="103">
        <v>3368.5609466666665</v>
      </c>
      <c r="E3" s="103">
        <v>3317.3981133333336</v>
      </c>
      <c r="F3" s="103">
        <v>3547</v>
      </c>
      <c r="G3" s="103">
        <v>3452</v>
      </c>
      <c r="H3" s="103">
        <v>3529</v>
      </c>
      <c r="I3" s="103">
        <v>3468</v>
      </c>
      <c r="J3" s="103">
        <v>3437</v>
      </c>
      <c r="K3" s="103">
        <v>3520</v>
      </c>
      <c r="L3" s="104">
        <v>3538</v>
      </c>
      <c r="M3" s="103">
        <v>3464</v>
      </c>
      <c r="N3" s="108" t="s">
        <v>289</v>
      </c>
      <c r="O3" s="108" t="s">
        <v>289</v>
      </c>
      <c r="P3" s="108" t="s">
        <v>289</v>
      </c>
      <c r="Q3" s="108" t="s">
        <v>289</v>
      </c>
    </row>
    <row r="4" spans="2:17" ht="13.5">
      <c r="B4" s="75" t="s">
        <v>381</v>
      </c>
      <c r="C4" s="103">
        <v>2652.28128</v>
      </c>
      <c r="D4" s="103">
        <v>2757.676716666667</v>
      </c>
      <c r="E4" s="103">
        <v>2969.490846666667</v>
      </c>
      <c r="F4" s="103">
        <v>3085</v>
      </c>
      <c r="G4" s="103">
        <v>2972</v>
      </c>
      <c r="H4" s="103">
        <v>3126</v>
      </c>
      <c r="I4" s="103">
        <v>3011</v>
      </c>
      <c r="J4" s="103">
        <v>2943</v>
      </c>
      <c r="K4" s="103">
        <v>3042</v>
      </c>
      <c r="L4" s="104">
        <v>2827</v>
      </c>
      <c r="M4" s="103">
        <v>2763</v>
      </c>
      <c r="N4" s="108" t="s">
        <v>307</v>
      </c>
      <c r="O4" s="108" t="s">
        <v>307</v>
      </c>
      <c r="P4" s="108" t="s">
        <v>307</v>
      </c>
      <c r="Q4" s="108" t="s">
        <v>307</v>
      </c>
    </row>
    <row r="5" spans="2:17" ht="13.5">
      <c r="B5" s="75" t="s">
        <v>56</v>
      </c>
      <c r="C5" s="103">
        <v>3716.4682133333336</v>
      </c>
      <c r="D5" s="103">
        <v>4298.701256666667</v>
      </c>
      <c r="E5" s="103">
        <v>4744.841163333334</v>
      </c>
      <c r="F5" s="103">
        <v>5043</v>
      </c>
      <c r="G5" s="103">
        <v>5336</v>
      </c>
      <c r="H5" s="103">
        <v>5732</v>
      </c>
      <c r="I5" s="103">
        <v>5623</v>
      </c>
      <c r="J5" s="103">
        <v>5446</v>
      </c>
      <c r="K5" s="103">
        <v>6237</v>
      </c>
      <c r="L5" s="104">
        <v>6856</v>
      </c>
      <c r="M5" s="103">
        <v>6694</v>
      </c>
      <c r="N5" s="108" t="s">
        <v>307</v>
      </c>
      <c r="O5" s="108" t="s">
        <v>307</v>
      </c>
      <c r="P5" s="108" t="s">
        <v>307</v>
      </c>
      <c r="Q5" s="108" t="s">
        <v>307</v>
      </c>
    </row>
    <row r="6" spans="2:17" ht="13.5">
      <c r="B6" s="75" t="s">
        <v>58</v>
      </c>
      <c r="C6" s="103">
        <v>965.9542933333333</v>
      </c>
      <c r="D6" s="103">
        <v>1053.9543666666668</v>
      </c>
      <c r="E6" s="103">
        <v>1198.2335566666668</v>
      </c>
      <c r="F6" s="103">
        <v>1422</v>
      </c>
      <c r="G6" s="103">
        <v>1554</v>
      </c>
      <c r="H6" s="103">
        <v>1828</v>
      </c>
      <c r="I6" s="103">
        <v>1840</v>
      </c>
      <c r="J6" s="103">
        <v>1841</v>
      </c>
      <c r="K6" s="103">
        <v>1947</v>
      </c>
      <c r="L6" s="104">
        <v>1970</v>
      </c>
      <c r="M6" s="103">
        <v>1965</v>
      </c>
      <c r="N6" s="108" t="s">
        <v>307</v>
      </c>
      <c r="O6" s="108" t="s">
        <v>307</v>
      </c>
      <c r="P6" s="108" t="s">
        <v>307</v>
      </c>
      <c r="Q6" s="108" t="s">
        <v>307</v>
      </c>
    </row>
    <row r="7" spans="2:17" ht="13.5">
      <c r="B7" s="210" t="s">
        <v>221</v>
      </c>
      <c r="C7" s="103">
        <v>10714.520556666666</v>
      </c>
      <c r="D7" s="103">
        <v>11478.893286666667</v>
      </c>
      <c r="E7" s="103">
        <v>12229.96368</v>
      </c>
      <c r="F7" s="103">
        <v>13098</v>
      </c>
      <c r="G7" s="103">
        <v>13315</v>
      </c>
      <c r="H7" s="103">
        <v>14215</v>
      </c>
      <c r="I7" s="103">
        <v>13942</v>
      </c>
      <c r="J7" s="103">
        <v>13666</v>
      </c>
      <c r="K7" s="103">
        <v>14745</v>
      </c>
      <c r="L7" s="104">
        <v>15190</v>
      </c>
      <c r="M7" s="103">
        <v>14886</v>
      </c>
      <c r="N7" s="108" t="s">
        <v>307</v>
      </c>
      <c r="O7" s="108" t="s">
        <v>307</v>
      </c>
      <c r="P7" s="108" t="s">
        <v>307</v>
      </c>
      <c r="Q7" s="108" t="s">
        <v>307</v>
      </c>
    </row>
    <row r="8" spans="1:19" ht="15.75">
      <c r="A8" s="99"/>
      <c r="B8" s="65" t="s">
        <v>393</v>
      </c>
      <c r="M8" s="100" t="s">
        <v>286</v>
      </c>
      <c r="N8" s="101"/>
      <c r="O8" s="101" t="s">
        <v>357</v>
      </c>
      <c r="S8" s="102"/>
    </row>
    <row r="9" spans="2:17" ht="13.5">
      <c r="B9" s="22" t="s">
        <v>55</v>
      </c>
      <c r="C9" s="94">
        <v>2003</v>
      </c>
      <c r="D9" s="94">
        <v>2004</v>
      </c>
      <c r="E9" s="94">
        <v>2005</v>
      </c>
      <c r="F9" s="94">
        <v>2006</v>
      </c>
      <c r="G9" s="94">
        <v>2007</v>
      </c>
      <c r="H9" s="94">
        <v>2008</v>
      </c>
      <c r="I9" s="94">
        <v>2009</v>
      </c>
      <c r="J9" s="94">
        <v>2010</v>
      </c>
      <c r="K9" s="94">
        <v>2011</v>
      </c>
      <c r="L9" s="71">
        <v>2012</v>
      </c>
      <c r="M9" s="94">
        <v>2013</v>
      </c>
      <c r="N9" s="94">
        <v>2014</v>
      </c>
      <c r="O9" s="94">
        <v>2015</v>
      </c>
      <c r="P9" s="94">
        <v>2016</v>
      </c>
      <c r="Q9" s="94">
        <v>2017</v>
      </c>
    </row>
    <row r="10" spans="2:17" ht="13.5">
      <c r="B10" s="75" t="s">
        <v>380</v>
      </c>
      <c r="C10" s="103">
        <v>3330</v>
      </c>
      <c r="D10" s="103">
        <v>3319</v>
      </c>
      <c r="E10" s="103">
        <v>3260</v>
      </c>
      <c r="F10" s="103">
        <v>3468</v>
      </c>
      <c r="G10" s="103">
        <v>3356</v>
      </c>
      <c r="H10" s="103">
        <v>3427</v>
      </c>
      <c r="I10" s="103">
        <v>3368</v>
      </c>
      <c r="J10" s="103">
        <v>3332</v>
      </c>
      <c r="K10" s="103">
        <v>3412</v>
      </c>
      <c r="L10" s="104">
        <v>3429</v>
      </c>
      <c r="M10" s="103">
        <v>3358</v>
      </c>
      <c r="N10" s="103">
        <v>3362</v>
      </c>
      <c r="O10" s="103">
        <v>3366</v>
      </c>
      <c r="P10" s="103">
        <v>3372</v>
      </c>
      <c r="Q10" s="103">
        <v>3380</v>
      </c>
    </row>
    <row r="11" spans="2:17" ht="13.5">
      <c r="B11" s="75" t="s">
        <v>381</v>
      </c>
      <c r="C11" s="103">
        <v>2562</v>
      </c>
      <c r="D11" s="103">
        <v>2665</v>
      </c>
      <c r="E11" s="103">
        <v>2866</v>
      </c>
      <c r="F11" s="103">
        <v>2963</v>
      </c>
      <c r="G11" s="103">
        <v>2830</v>
      </c>
      <c r="H11" s="103">
        <v>2975</v>
      </c>
      <c r="I11" s="103">
        <v>2868</v>
      </c>
      <c r="J11" s="103">
        <v>2792</v>
      </c>
      <c r="K11" s="103">
        <v>2875</v>
      </c>
      <c r="L11" s="104">
        <v>2672</v>
      </c>
      <c r="M11" s="103">
        <v>2620</v>
      </c>
      <c r="N11" s="103">
        <v>2659</v>
      </c>
      <c r="O11" s="103">
        <v>2683</v>
      </c>
      <c r="P11" s="103">
        <v>2788</v>
      </c>
      <c r="Q11" s="103">
        <v>2896</v>
      </c>
    </row>
    <row r="12" spans="2:17" ht="13.5">
      <c r="B12" s="75" t="s">
        <v>432</v>
      </c>
      <c r="C12" s="103">
        <v>785</v>
      </c>
      <c r="D12" s="103">
        <v>823</v>
      </c>
      <c r="E12" s="103">
        <v>897</v>
      </c>
      <c r="F12" s="103">
        <v>927</v>
      </c>
      <c r="G12" s="103">
        <v>867</v>
      </c>
      <c r="H12" s="103">
        <v>928</v>
      </c>
      <c r="I12" s="103">
        <v>916</v>
      </c>
      <c r="J12" s="103">
        <v>936</v>
      </c>
      <c r="K12" s="103">
        <v>995</v>
      </c>
      <c r="L12" s="104">
        <v>919</v>
      </c>
      <c r="M12" s="103">
        <v>899</v>
      </c>
      <c r="N12" s="103">
        <v>914</v>
      </c>
      <c r="O12" s="103">
        <v>922</v>
      </c>
      <c r="P12" s="103">
        <v>961</v>
      </c>
      <c r="Q12" s="103">
        <v>1002</v>
      </c>
    </row>
    <row r="13" spans="2:17" ht="13.5">
      <c r="B13" s="75" t="s">
        <v>56</v>
      </c>
      <c r="C13" s="103">
        <v>3682</v>
      </c>
      <c r="D13" s="103">
        <v>4263</v>
      </c>
      <c r="E13" s="103">
        <v>4696</v>
      </c>
      <c r="F13" s="103">
        <v>4965</v>
      </c>
      <c r="G13" s="103">
        <v>5232</v>
      </c>
      <c r="H13" s="103">
        <v>5593</v>
      </c>
      <c r="I13" s="103">
        <v>5280</v>
      </c>
      <c r="J13" s="103">
        <v>4952</v>
      </c>
      <c r="K13" s="103">
        <v>4963</v>
      </c>
      <c r="L13" s="104">
        <v>5446</v>
      </c>
      <c r="M13" s="103">
        <v>5684</v>
      </c>
      <c r="N13" s="103">
        <v>6025</v>
      </c>
      <c r="O13" s="103">
        <v>6629</v>
      </c>
      <c r="P13" s="103">
        <v>7235</v>
      </c>
      <c r="Q13" s="103">
        <v>7504</v>
      </c>
    </row>
    <row r="14" spans="2:17" ht="13.5">
      <c r="B14" s="75" t="s">
        <v>457</v>
      </c>
      <c r="C14" s="103">
        <v>2425</v>
      </c>
      <c r="D14" s="103">
        <v>2561</v>
      </c>
      <c r="E14" s="103">
        <v>2783</v>
      </c>
      <c r="F14" s="103">
        <v>2980</v>
      </c>
      <c r="G14" s="103">
        <v>3229</v>
      </c>
      <c r="H14" s="103">
        <v>3517</v>
      </c>
      <c r="I14" s="103">
        <v>3172</v>
      </c>
      <c r="J14" s="103">
        <v>3000</v>
      </c>
      <c r="K14" s="103">
        <v>2986</v>
      </c>
      <c r="L14" s="104">
        <v>3056</v>
      </c>
      <c r="M14" s="103">
        <v>3225</v>
      </c>
      <c r="N14" s="108" t="s">
        <v>307</v>
      </c>
      <c r="O14" s="108" t="s">
        <v>307</v>
      </c>
      <c r="P14" s="108" t="s">
        <v>307</v>
      </c>
      <c r="Q14" s="108" t="s">
        <v>307</v>
      </c>
    </row>
    <row r="15" spans="2:17" ht="13.5">
      <c r="B15" s="75" t="s">
        <v>458</v>
      </c>
      <c r="C15" s="103">
        <v>1257</v>
      </c>
      <c r="D15" s="103">
        <v>1702</v>
      </c>
      <c r="E15" s="103">
        <v>1912</v>
      </c>
      <c r="F15" s="103">
        <v>1985</v>
      </c>
      <c r="G15" s="103">
        <v>2003</v>
      </c>
      <c r="H15" s="103">
        <v>2076</v>
      </c>
      <c r="I15" s="103">
        <v>2108</v>
      </c>
      <c r="J15" s="103">
        <v>1952</v>
      </c>
      <c r="K15" s="103">
        <v>1977</v>
      </c>
      <c r="L15" s="104">
        <v>2391</v>
      </c>
      <c r="M15" s="103">
        <v>2459</v>
      </c>
      <c r="N15" s="108" t="s">
        <v>307</v>
      </c>
      <c r="O15" s="108" t="s">
        <v>307</v>
      </c>
      <c r="P15" s="108" t="s">
        <v>307</v>
      </c>
      <c r="Q15" s="108" t="s">
        <v>307</v>
      </c>
    </row>
    <row r="16" spans="2:17" ht="13.5">
      <c r="B16" s="75" t="s">
        <v>58</v>
      </c>
      <c r="C16" s="103">
        <v>1133</v>
      </c>
      <c r="D16" s="103">
        <v>1224</v>
      </c>
      <c r="E16" s="103">
        <v>1390</v>
      </c>
      <c r="F16" s="103">
        <v>1628</v>
      </c>
      <c r="G16" s="103">
        <v>1770</v>
      </c>
      <c r="H16" s="103">
        <v>2058</v>
      </c>
      <c r="I16" s="103">
        <v>2073</v>
      </c>
      <c r="J16" s="103">
        <v>2073</v>
      </c>
      <c r="K16" s="103">
        <v>2191</v>
      </c>
      <c r="L16" s="104">
        <v>2212</v>
      </c>
      <c r="M16" s="103">
        <v>2209</v>
      </c>
      <c r="N16" s="103">
        <v>2264</v>
      </c>
      <c r="O16" s="103">
        <v>2209</v>
      </c>
      <c r="P16" s="103">
        <v>2213</v>
      </c>
      <c r="Q16" s="103">
        <v>2240</v>
      </c>
    </row>
    <row r="17" spans="2:17" ht="13.5">
      <c r="B17" s="210" t="s">
        <v>221</v>
      </c>
      <c r="C17" s="103">
        <v>10707</v>
      </c>
      <c r="D17" s="103">
        <v>11471</v>
      </c>
      <c r="E17" s="103">
        <v>12212</v>
      </c>
      <c r="F17" s="103">
        <v>13024</v>
      </c>
      <c r="G17" s="103">
        <v>13188</v>
      </c>
      <c r="H17" s="103">
        <v>14053</v>
      </c>
      <c r="I17" s="103">
        <v>13589</v>
      </c>
      <c r="J17" s="103">
        <v>13150</v>
      </c>
      <c r="K17" s="103">
        <v>13441</v>
      </c>
      <c r="L17" s="104">
        <v>13759</v>
      </c>
      <c r="M17" s="103">
        <v>13871</v>
      </c>
      <c r="N17" s="103">
        <v>14310</v>
      </c>
      <c r="O17" s="103">
        <v>14887</v>
      </c>
      <c r="P17" s="103">
        <v>15608</v>
      </c>
      <c r="Q17" s="103">
        <v>16020</v>
      </c>
    </row>
    <row r="18" spans="1:24" ht="15.75">
      <c r="A18" s="105"/>
      <c r="B18" s="100" t="s">
        <v>244</v>
      </c>
      <c r="H18" s="106"/>
      <c r="X18" s="106"/>
    </row>
    <row r="19" spans="1:24" ht="13.5">
      <c r="A19" s="105"/>
      <c r="B19" s="105" t="s">
        <v>243</v>
      </c>
      <c r="X19" s="106"/>
    </row>
    <row r="20" spans="1:24" ht="13.5">
      <c r="A20" s="105"/>
      <c r="B20" s="105" t="s">
        <v>356</v>
      </c>
      <c r="X20" s="106"/>
    </row>
    <row r="22" spans="2:13" ht="13.5">
      <c r="B22" s="65" t="s">
        <v>428</v>
      </c>
      <c r="M22" s="100" t="s">
        <v>286</v>
      </c>
    </row>
    <row r="23" spans="2:17" ht="13.5">
      <c r="B23" s="75" t="s">
        <v>55</v>
      </c>
      <c r="C23" s="94">
        <v>2003</v>
      </c>
      <c r="D23" s="94">
        <v>2004</v>
      </c>
      <c r="E23" s="94">
        <v>2005</v>
      </c>
      <c r="F23" s="94">
        <v>2006</v>
      </c>
      <c r="G23" s="94">
        <v>2007</v>
      </c>
      <c r="H23" s="94">
        <v>2008</v>
      </c>
      <c r="I23" s="94">
        <v>2009</v>
      </c>
      <c r="J23" s="94">
        <v>2010</v>
      </c>
      <c r="K23" s="94">
        <v>2011</v>
      </c>
      <c r="L23" s="71">
        <v>2012</v>
      </c>
      <c r="M23" s="94">
        <v>2013</v>
      </c>
      <c r="N23" s="94">
        <v>2014</v>
      </c>
      <c r="O23" s="94">
        <v>2015</v>
      </c>
      <c r="P23" s="94">
        <v>2016</v>
      </c>
      <c r="Q23" s="94">
        <v>2017</v>
      </c>
    </row>
    <row r="24" spans="2:17" ht="13.5">
      <c r="B24" s="210" t="s">
        <v>221</v>
      </c>
      <c r="C24" s="108" t="s">
        <v>307</v>
      </c>
      <c r="D24" s="103">
        <v>9567</v>
      </c>
      <c r="E24" s="103">
        <v>9783</v>
      </c>
      <c r="F24" s="103">
        <v>10016</v>
      </c>
      <c r="G24" s="103">
        <v>10207</v>
      </c>
      <c r="H24" s="103">
        <v>10380</v>
      </c>
      <c r="I24" s="103">
        <v>10513</v>
      </c>
      <c r="J24" s="103">
        <v>10637</v>
      </c>
      <c r="K24" s="103">
        <v>10739</v>
      </c>
      <c r="L24" s="109">
        <v>10855</v>
      </c>
      <c r="M24" s="108" t="s">
        <v>307</v>
      </c>
      <c r="N24" s="108" t="s">
        <v>307</v>
      </c>
      <c r="O24" s="108" t="s">
        <v>307</v>
      </c>
      <c r="P24" s="108" t="s">
        <v>307</v>
      </c>
      <c r="Q24" s="108" t="s">
        <v>307</v>
      </c>
    </row>
    <row r="25" spans="2:17" ht="13.5">
      <c r="B25" s="37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2:13" ht="13.5">
      <c r="B26" s="65" t="s">
        <v>429</v>
      </c>
      <c r="M26" s="100" t="s">
        <v>286</v>
      </c>
    </row>
    <row r="27" spans="2:17" ht="13.5">
      <c r="B27" s="75" t="s">
        <v>55</v>
      </c>
      <c r="C27" s="94">
        <v>2003</v>
      </c>
      <c r="D27" s="94">
        <v>2004</v>
      </c>
      <c r="E27" s="94">
        <v>2005</v>
      </c>
      <c r="F27" s="94">
        <v>2006</v>
      </c>
      <c r="G27" s="94">
        <v>2007</v>
      </c>
      <c r="H27" s="94">
        <v>2008</v>
      </c>
      <c r="I27" s="94">
        <v>2009</v>
      </c>
      <c r="J27" s="94">
        <v>2010</v>
      </c>
      <c r="K27" s="94">
        <v>2011</v>
      </c>
      <c r="L27" s="71">
        <v>2012</v>
      </c>
      <c r="M27" s="94">
        <v>2013</v>
      </c>
      <c r="N27" s="94">
        <v>2014</v>
      </c>
      <c r="O27" s="94">
        <v>2015</v>
      </c>
      <c r="P27" s="94">
        <v>2016</v>
      </c>
      <c r="Q27" s="94">
        <v>2017</v>
      </c>
    </row>
    <row r="28" spans="2:17" ht="13.5">
      <c r="B28" s="107" t="s">
        <v>380</v>
      </c>
      <c r="C28" s="108">
        <v>8637</v>
      </c>
      <c r="D28" s="108">
        <v>8826</v>
      </c>
      <c r="E28" s="108">
        <v>9006</v>
      </c>
      <c r="F28" s="108">
        <v>9178</v>
      </c>
      <c r="G28" s="103">
        <v>9314</v>
      </c>
      <c r="H28" s="103">
        <v>9481</v>
      </c>
      <c r="I28" s="103">
        <v>9612</v>
      </c>
      <c r="J28" s="108">
        <v>9702</v>
      </c>
      <c r="K28" s="108">
        <v>9804</v>
      </c>
      <c r="L28" s="109">
        <v>9919</v>
      </c>
      <c r="M28" s="108" t="s">
        <v>333</v>
      </c>
      <c r="N28" s="108" t="s">
        <v>333</v>
      </c>
      <c r="O28" s="108" t="s">
        <v>333</v>
      </c>
      <c r="P28" s="108" t="s">
        <v>333</v>
      </c>
      <c r="Q28" s="108" t="s">
        <v>333</v>
      </c>
    </row>
    <row r="29" spans="2:17" ht="13.5">
      <c r="B29" s="352" t="s">
        <v>381</v>
      </c>
      <c r="C29" s="108">
        <v>582</v>
      </c>
      <c r="D29" s="108">
        <v>593</v>
      </c>
      <c r="E29" s="108">
        <v>606</v>
      </c>
      <c r="F29" s="108">
        <v>613</v>
      </c>
      <c r="G29" s="103">
        <v>614</v>
      </c>
      <c r="H29" s="103">
        <v>616</v>
      </c>
      <c r="I29" s="103">
        <v>616</v>
      </c>
      <c r="J29" s="108">
        <v>613</v>
      </c>
      <c r="K29" s="108">
        <v>612</v>
      </c>
      <c r="L29" s="109">
        <v>613</v>
      </c>
      <c r="M29" s="108" t="s">
        <v>333</v>
      </c>
      <c r="N29" s="108" t="s">
        <v>333</v>
      </c>
      <c r="O29" s="108" t="s">
        <v>333</v>
      </c>
      <c r="P29" s="108" t="s">
        <v>333</v>
      </c>
      <c r="Q29" s="108" t="s">
        <v>333</v>
      </c>
    </row>
    <row r="30" spans="2:17" ht="13.5">
      <c r="B30" s="161" t="s">
        <v>382</v>
      </c>
      <c r="C30" s="108">
        <v>80</v>
      </c>
      <c r="D30" s="108">
        <v>83</v>
      </c>
      <c r="E30" s="108">
        <v>85</v>
      </c>
      <c r="F30" s="108">
        <v>87</v>
      </c>
      <c r="G30" s="103">
        <v>88</v>
      </c>
      <c r="H30" s="103">
        <v>90</v>
      </c>
      <c r="I30" s="103">
        <v>92</v>
      </c>
      <c r="J30" s="108">
        <v>92</v>
      </c>
      <c r="K30" s="108">
        <v>94</v>
      </c>
      <c r="L30" s="109">
        <v>96</v>
      </c>
      <c r="M30" s="108" t="s">
        <v>333</v>
      </c>
      <c r="N30" s="108" t="s">
        <v>333</v>
      </c>
      <c r="O30" s="108" t="s">
        <v>333</v>
      </c>
      <c r="P30" s="108" t="s">
        <v>333</v>
      </c>
      <c r="Q30" s="108" t="s">
        <v>333</v>
      </c>
    </row>
    <row r="31" spans="2:17" ht="13.5">
      <c r="B31" s="107" t="s">
        <v>56</v>
      </c>
      <c r="C31" s="108">
        <v>25</v>
      </c>
      <c r="D31" s="108">
        <v>26</v>
      </c>
      <c r="E31" s="108">
        <v>27</v>
      </c>
      <c r="F31" s="108">
        <v>27</v>
      </c>
      <c r="G31" s="103">
        <v>27</v>
      </c>
      <c r="H31" s="103">
        <v>26</v>
      </c>
      <c r="I31" s="103">
        <v>26</v>
      </c>
      <c r="J31" s="108">
        <v>26</v>
      </c>
      <c r="K31" s="108">
        <v>25</v>
      </c>
      <c r="L31" s="109">
        <v>25</v>
      </c>
      <c r="M31" s="108" t="s">
        <v>333</v>
      </c>
      <c r="N31" s="108" t="s">
        <v>333</v>
      </c>
      <c r="O31" s="108" t="s">
        <v>333</v>
      </c>
      <c r="P31" s="108" t="s">
        <v>333</v>
      </c>
      <c r="Q31" s="108" t="s">
        <v>333</v>
      </c>
    </row>
    <row r="32" spans="2:17" ht="13.5">
      <c r="B32" s="210" t="s">
        <v>221</v>
      </c>
      <c r="C32" s="103">
        <v>9244</v>
      </c>
      <c r="D32" s="103">
        <v>9445</v>
      </c>
      <c r="E32" s="103">
        <v>9639</v>
      </c>
      <c r="F32" s="103">
        <v>9818</v>
      </c>
      <c r="G32" s="103">
        <v>9955</v>
      </c>
      <c r="H32" s="103">
        <v>10124</v>
      </c>
      <c r="I32" s="103">
        <v>10256</v>
      </c>
      <c r="J32" s="103">
        <v>10340</v>
      </c>
      <c r="K32" s="103">
        <v>10441</v>
      </c>
      <c r="L32" s="104">
        <v>10557</v>
      </c>
      <c r="M32" s="103">
        <v>10680</v>
      </c>
      <c r="N32" s="103">
        <v>10801</v>
      </c>
      <c r="O32" s="103">
        <v>10924</v>
      </c>
      <c r="P32" s="103">
        <v>11048</v>
      </c>
      <c r="Q32" s="103">
        <v>11172</v>
      </c>
    </row>
    <row r="33" spans="7:17" ht="13.5">
      <c r="G33" s="338"/>
      <c r="H33" s="338"/>
      <c r="I33" s="338"/>
      <c r="J33" s="338"/>
      <c r="K33" s="338"/>
      <c r="L33" s="338"/>
      <c r="M33" s="338"/>
      <c r="N33" s="338"/>
      <c r="O33" s="339"/>
      <c r="P33" s="339"/>
      <c r="Q33" s="339"/>
    </row>
    <row r="35" spans="2:15" ht="15.75">
      <c r="B35" s="65" t="s">
        <v>1</v>
      </c>
      <c r="M35" s="100" t="s">
        <v>286</v>
      </c>
      <c r="N35" s="101"/>
      <c r="O35" s="101" t="s">
        <v>357</v>
      </c>
    </row>
    <row r="36" spans="2:17" ht="13.5">
      <c r="B36" s="22" t="s">
        <v>60</v>
      </c>
      <c r="C36" s="94">
        <v>2003</v>
      </c>
      <c r="D36" s="94">
        <v>2004</v>
      </c>
      <c r="E36" s="94">
        <v>2005</v>
      </c>
      <c r="F36" s="94">
        <v>2006</v>
      </c>
      <c r="G36" s="94">
        <v>2007</v>
      </c>
      <c r="H36" s="94">
        <v>2008</v>
      </c>
      <c r="I36" s="94">
        <v>2009</v>
      </c>
      <c r="J36" s="94">
        <v>2010</v>
      </c>
      <c r="K36" s="94">
        <v>2011</v>
      </c>
      <c r="L36" s="71">
        <v>2012</v>
      </c>
      <c r="M36" s="94">
        <v>2013</v>
      </c>
      <c r="N36" s="94">
        <v>2014</v>
      </c>
      <c r="O36" s="94">
        <v>2015</v>
      </c>
      <c r="P36" s="94">
        <v>2016</v>
      </c>
      <c r="Q36" s="94">
        <v>2017</v>
      </c>
    </row>
    <row r="37" spans="2:17" ht="13.5">
      <c r="B37" s="75" t="s">
        <v>212</v>
      </c>
      <c r="C37" s="103">
        <v>4056</v>
      </c>
      <c r="D37" s="103">
        <v>4784</v>
      </c>
      <c r="E37" s="103">
        <v>5436</v>
      </c>
      <c r="F37" s="103">
        <v>5875</v>
      </c>
      <c r="G37" s="103">
        <v>6109</v>
      </c>
      <c r="H37" s="103">
        <v>6713</v>
      </c>
      <c r="I37" s="103">
        <v>6516</v>
      </c>
      <c r="J37" s="103">
        <v>6199</v>
      </c>
      <c r="K37" s="103">
        <v>6281</v>
      </c>
      <c r="L37" s="104">
        <v>6668</v>
      </c>
      <c r="M37" s="103">
        <v>6904</v>
      </c>
      <c r="N37" s="103">
        <v>7266</v>
      </c>
      <c r="O37" s="103">
        <v>7887</v>
      </c>
      <c r="P37" s="103">
        <v>8558</v>
      </c>
      <c r="Q37" s="103">
        <v>8893</v>
      </c>
    </row>
    <row r="38" spans="2:17" ht="13.5">
      <c r="B38" s="75" t="s">
        <v>59</v>
      </c>
      <c r="C38" s="110">
        <v>0.3788175959652564</v>
      </c>
      <c r="D38" s="110">
        <v>0.41705169558015864</v>
      </c>
      <c r="E38" s="110">
        <v>0.4451359318702915</v>
      </c>
      <c r="F38" s="110">
        <v>0.45109029484029484</v>
      </c>
      <c r="G38" s="110">
        <v>0.463</v>
      </c>
      <c r="H38" s="110">
        <v>0.478</v>
      </c>
      <c r="I38" s="110">
        <v>0.48</v>
      </c>
      <c r="J38" s="110">
        <f aca="true" t="shared" si="0" ref="J38:Q38">J37/J17</f>
        <v>0.4714068441064639</v>
      </c>
      <c r="K38" s="110">
        <v>0.46730154006398333</v>
      </c>
      <c r="L38" s="111">
        <f t="shared" si="0"/>
        <v>0.48462824333163745</v>
      </c>
      <c r="M38" s="110">
        <f>M37/M17</f>
        <v>0.49772907504866265</v>
      </c>
      <c r="N38" s="110">
        <f>N37/N17</f>
        <v>0.5077568134171908</v>
      </c>
      <c r="O38" s="110">
        <f t="shared" si="0"/>
        <v>0.5297910928998455</v>
      </c>
      <c r="P38" s="110">
        <f t="shared" si="0"/>
        <v>0.5483085597129677</v>
      </c>
      <c r="Q38" s="110">
        <f t="shared" si="0"/>
        <v>0.5551186017478152</v>
      </c>
    </row>
    <row r="39" spans="2:17" ht="13.5">
      <c r="B39" s="107" t="s">
        <v>61</v>
      </c>
      <c r="C39" s="75">
        <v>531</v>
      </c>
      <c r="D39" s="112">
        <v>576</v>
      </c>
      <c r="E39" s="112">
        <v>894</v>
      </c>
      <c r="F39" s="112">
        <v>979</v>
      </c>
      <c r="G39" s="112">
        <v>1077</v>
      </c>
      <c r="H39" s="108">
        <v>2237</v>
      </c>
      <c r="I39" s="108">
        <v>2453</v>
      </c>
      <c r="J39" s="108">
        <v>2601</v>
      </c>
      <c r="K39" s="108">
        <v>2726</v>
      </c>
      <c r="L39" s="109">
        <v>2740</v>
      </c>
      <c r="M39" s="108" t="s">
        <v>333</v>
      </c>
      <c r="N39" s="108" t="s">
        <v>333</v>
      </c>
      <c r="O39" s="108" t="s">
        <v>333</v>
      </c>
      <c r="P39" s="108" t="s">
        <v>333</v>
      </c>
      <c r="Q39" s="108" t="s">
        <v>333</v>
      </c>
    </row>
    <row r="40" spans="2:8" ht="13.5">
      <c r="B40" s="113" t="s">
        <v>358</v>
      </c>
      <c r="C40" s="114"/>
      <c r="D40" s="114"/>
      <c r="E40" s="114"/>
      <c r="F40" s="114"/>
      <c r="G40" s="114"/>
      <c r="H40" s="114"/>
    </row>
    <row r="41" spans="2:8" ht="13.5">
      <c r="B41" s="100" t="s">
        <v>359</v>
      </c>
      <c r="C41" s="114"/>
      <c r="D41" s="114"/>
      <c r="E41" s="114"/>
      <c r="F41" s="114"/>
      <c r="G41" s="114"/>
      <c r="H41" s="114"/>
    </row>
    <row r="42" spans="2:8" ht="14.25">
      <c r="B42" s="105" t="s">
        <v>394</v>
      </c>
      <c r="C42" s="114"/>
      <c r="D42" s="114"/>
      <c r="E42" s="114"/>
      <c r="F42" s="114"/>
      <c r="G42" s="114"/>
      <c r="H42" s="114"/>
    </row>
    <row r="44" spans="3:9" ht="13.5">
      <c r="C44" s="374"/>
      <c r="D44" s="374"/>
      <c r="E44" s="374"/>
      <c r="F44" s="374"/>
      <c r="G44" s="374"/>
      <c r="H44" s="374"/>
      <c r="I44" s="374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5"/>
    <pageSetUpPr fitToPage="1"/>
  </sheetPr>
  <dimension ref="B1:N29"/>
  <sheetViews>
    <sheetView workbookViewId="0" topLeftCell="A1">
      <selection activeCell="B3" sqref="B3"/>
    </sheetView>
  </sheetViews>
  <sheetFormatPr defaultColWidth="9.00390625" defaultRowHeight="13.5"/>
  <cols>
    <col min="1" max="1" width="9.00390625" style="121" customWidth="1"/>
    <col min="2" max="2" width="21.25390625" style="121" bestFit="1" customWidth="1"/>
    <col min="3" max="4" width="6.625" style="121" customWidth="1"/>
    <col min="5" max="11" width="6.625" style="100" customWidth="1"/>
    <col min="12" max="12" width="6.625" style="121" customWidth="1"/>
    <col min="13" max="13" width="9.875" style="121" bestFit="1" customWidth="1"/>
    <col min="14" max="16384" width="9.00390625" style="121" customWidth="1"/>
  </cols>
  <sheetData>
    <row r="1" spans="2:13" ht="15.75">
      <c r="B1" s="304" t="s">
        <v>342</v>
      </c>
      <c r="C1" s="211"/>
      <c r="D1" s="211"/>
      <c r="E1" s="116"/>
      <c r="F1" s="268"/>
      <c r="G1" s="116"/>
      <c r="H1" s="116"/>
      <c r="I1" s="116"/>
      <c r="J1" s="116"/>
      <c r="K1" s="116"/>
      <c r="L1" s="211"/>
      <c r="M1" s="122" t="s">
        <v>280</v>
      </c>
    </row>
    <row r="2" spans="2:13" ht="13.5">
      <c r="B2" s="3" t="s">
        <v>60</v>
      </c>
      <c r="C2" s="385">
        <v>2003</v>
      </c>
      <c r="D2" s="385">
        <v>2004</v>
      </c>
      <c r="E2" s="385">
        <v>2005</v>
      </c>
      <c r="F2" s="385">
        <v>2006</v>
      </c>
      <c r="G2" s="385">
        <v>2007</v>
      </c>
      <c r="H2" s="385">
        <v>2008</v>
      </c>
      <c r="I2" s="92">
        <v>2009</v>
      </c>
      <c r="J2" s="92">
        <v>2010</v>
      </c>
      <c r="K2" s="92">
        <v>2011</v>
      </c>
      <c r="L2" s="69">
        <v>2012</v>
      </c>
      <c r="M2" s="70" t="s">
        <v>3</v>
      </c>
    </row>
    <row r="3" spans="2:14" ht="13.5">
      <c r="B3" s="213" t="s">
        <v>318</v>
      </c>
      <c r="C3" s="172">
        <v>505.48879333004004</v>
      </c>
      <c r="D3" s="172">
        <v>429.76779999720003</v>
      </c>
      <c r="E3" s="175">
        <v>457.39572999702</v>
      </c>
      <c r="F3" s="269">
        <v>457</v>
      </c>
      <c r="G3" s="269">
        <v>441.491223</v>
      </c>
      <c r="H3" s="269">
        <v>471</v>
      </c>
      <c r="I3" s="269">
        <v>438.522735</v>
      </c>
      <c r="J3" s="269">
        <v>402</v>
      </c>
      <c r="K3" s="269">
        <v>382</v>
      </c>
      <c r="L3" s="98">
        <v>335</v>
      </c>
      <c r="M3" s="214">
        <f>L3/$L$12</f>
        <v>0.19110096976611524</v>
      </c>
      <c r="N3" s="174"/>
    </row>
    <row r="4" spans="2:14" ht="13.5">
      <c r="B4" s="213" t="s">
        <v>319</v>
      </c>
      <c r="C4" s="172">
        <v>377.58170999754003</v>
      </c>
      <c r="D4" s="172">
        <v>277.30255666486</v>
      </c>
      <c r="E4" s="175">
        <v>305.95374333134</v>
      </c>
      <c r="F4" s="269">
        <v>315</v>
      </c>
      <c r="G4" s="269">
        <v>312.523757</v>
      </c>
      <c r="H4" s="269">
        <v>319</v>
      </c>
      <c r="I4" s="269">
        <v>294.820213</v>
      </c>
      <c r="J4" s="269">
        <v>273</v>
      </c>
      <c r="K4" s="269">
        <v>278</v>
      </c>
      <c r="L4" s="98">
        <v>248</v>
      </c>
      <c r="M4" s="214">
        <f aca="true" t="shared" si="0" ref="M4:M11">L4/$L$12</f>
        <v>0.1414717626925271</v>
      </c>
      <c r="N4" s="174"/>
    </row>
    <row r="5" spans="2:14" ht="13.5">
      <c r="B5" s="213" t="s">
        <v>320</v>
      </c>
      <c r="C5" s="172">
        <v>471.72132333026</v>
      </c>
      <c r="D5" s="172">
        <v>480.9306333302</v>
      </c>
      <c r="E5" s="175">
        <v>482.97714666352</v>
      </c>
      <c r="F5" s="269">
        <v>492</v>
      </c>
      <c r="G5" s="269">
        <v>497.387004</v>
      </c>
      <c r="H5" s="269">
        <v>501</v>
      </c>
      <c r="I5" s="269">
        <v>488.655313</v>
      </c>
      <c r="J5" s="269">
        <v>476</v>
      </c>
      <c r="K5" s="269">
        <v>476</v>
      </c>
      <c r="L5" s="98">
        <v>463</v>
      </c>
      <c r="M5" s="214">
        <f t="shared" si="0"/>
        <v>0.26411865373645177</v>
      </c>
      <c r="N5" s="174"/>
    </row>
    <row r="6" spans="2:14" ht="13.5">
      <c r="B6" s="213" t="s">
        <v>321</v>
      </c>
      <c r="C6" s="172">
        <v>177.02340333218</v>
      </c>
      <c r="D6" s="172">
        <v>167.81409333224002</v>
      </c>
      <c r="E6" s="175">
        <v>180.09317333216</v>
      </c>
      <c r="F6" s="269">
        <v>188</v>
      </c>
      <c r="G6" s="269">
        <v>170.59333</v>
      </c>
      <c r="H6" s="269">
        <v>173</v>
      </c>
      <c r="I6" s="269">
        <v>161.26594</v>
      </c>
      <c r="J6" s="269">
        <v>153</v>
      </c>
      <c r="K6" s="269">
        <v>159</v>
      </c>
      <c r="L6" s="98">
        <v>146</v>
      </c>
      <c r="M6" s="214">
        <f t="shared" si="0"/>
        <v>0.08328579577866514</v>
      </c>
      <c r="N6" s="174"/>
    </row>
    <row r="7" spans="2:14" ht="13.5">
      <c r="B7" s="213" t="s">
        <v>322</v>
      </c>
      <c r="C7" s="172">
        <v>27.62792999982</v>
      </c>
      <c r="D7" s="172">
        <v>27.62792999982</v>
      </c>
      <c r="E7" s="175">
        <v>27.62792999982</v>
      </c>
      <c r="F7" s="269">
        <v>29</v>
      </c>
      <c r="G7" s="269">
        <v>28.538251</v>
      </c>
      <c r="H7" s="269">
        <v>29</v>
      </c>
      <c r="I7" s="269">
        <v>27.842532</v>
      </c>
      <c r="J7" s="269">
        <v>27</v>
      </c>
      <c r="K7" s="269">
        <v>27</v>
      </c>
      <c r="L7" s="98">
        <v>28</v>
      </c>
      <c r="M7" s="214">
        <f t="shared" si="0"/>
        <v>0.015972618368511125</v>
      </c>
      <c r="N7" s="174"/>
    </row>
    <row r="8" spans="2:14" ht="13.5">
      <c r="B8" s="213" t="s">
        <v>323</v>
      </c>
      <c r="C8" s="172">
        <v>57.30237333296</v>
      </c>
      <c r="D8" s="172">
        <v>57.30237333296</v>
      </c>
      <c r="E8" s="175">
        <v>61.3953999996</v>
      </c>
      <c r="F8" s="269">
        <v>66</v>
      </c>
      <c r="G8" s="269">
        <v>68.285407</v>
      </c>
      <c r="H8" s="269">
        <v>74</v>
      </c>
      <c r="I8" s="269">
        <v>79.684364</v>
      </c>
      <c r="J8" s="269">
        <v>79</v>
      </c>
      <c r="K8" s="269">
        <v>82</v>
      </c>
      <c r="L8" s="98">
        <v>81</v>
      </c>
      <c r="M8" s="214">
        <f t="shared" si="0"/>
        <v>0.04620650313747861</v>
      </c>
      <c r="N8" s="174"/>
    </row>
    <row r="9" spans="2:14" ht="13.5">
      <c r="B9" s="213" t="s">
        <v>324</v>
      </c>
      <c r="C9" s="172">
        <v>31.72095666646</v>
      </c>
      <c r="D9" s="172">
        <v>30.6976999998</v>
      </c>
      <c r="E9" s="175">
        <v>29.67444333314</v>
      </c>
      <c r="F9" s="269">
        <v>30</v>
      </c>
      <c r="G9" s="269">
        <v>30.249458</v>
      </c>
      <c r="H9" s="269">
        <v>32</v>
      </c>
      <c r="I9" s="269">
        <v>33.041956</v>
      </c>
      <c r="J9" s="269">
        <v>32</v>
      </c>
      <c r="K9" s="269">
        <v>31</v>
      </c>
      <c r="L9" s="98">
        <v>31</v>
      </c>
      <c r="M9" s="214">
        <v>0.017</v>
      </c>
      <c r="N9" s="174"/>
    </row>
    <row r="10" spans="2:14" ht="13.5">
      <c r="B10" s="213" t="s">
        <v>325</v>
      </c>
      <c r="C10" s="279" t="s">
        <v>198</v>
      </c>
      <c r="D10" s="172">
        <v>260.9304499983</v>
      </c>
      <c r="E10" s="175">
        <v>290.60489333144</v>
      </c>
      <c r="F10" s="269">
        <v>295</v>
      </c>
      <c r="G10" s="269">
        <v>277.013448</v>
      </c>
      <c r="H10" s="269">
        <v>297</v>
      </c>
      <c r="I10" s="269">
        <v>277.595917</v>
      </c>
      <c r="J10" s="269">
        <v>259</v>
      </c>
      <c r="K10" s="269">
        <v>280</v>
      </c>
      <c r="L10" s="98">
        <v>260</v>
      </c>
      <c r="M10" s="214">
        <f t="shared" si="0"/>
        <v>0.14831717056474614</v>
      </c>
      <c r="N10" s="174"/>
    </row>
    <row r="11" spans="2:14" ht="13.5">
      <c r="B11" s="213" t="s">
        <v>57</v>
      </c>
      <c r="C11" s="172">
        <v>128.93033999916</v>
      </c>
      <c r="D11" s="172">
        <v>113.58148999926</v>
      </c>
      <c r="E11" s="175">
        <v>133.0233666658</v>
      </c>
      <c r="F11" s="269">
        <v>164</v>
      </c>
      <c r="G11" s="269">
        <v>136.91812200000004</v>
      </c>
      <c r="H11" s="269">
        <v>150</v>
      </c>
      <c r="I11" s="269">
        <v>150.94175700000005</v>
      </c>
      <c r="J11" s="269">
        <v>154</v>
      </c>
      <c r="K11" s="269">
        <v>164</v>
      </c>
      <c r="L11" s="98">
        <v>161</v>
      </c>
      <c r="M11" s="214">
        <f t="shared" si="0"/>
        <v>0.09184255561893896</v>
      </c>
      <c r="N11" s="174"/>
    </row>
    <row r="12" spans="2:14" ht="13.5">
      <c r="B12" s="213" t="s">
        <v>221</v>
      </c>
      <c r="C12" s="172">
        <v>1777.39682998842</v>
      </c>
      <c r="D12" s="172">
        <v>1845.95502665464</v>
      </c>
      <c r="E12" s="175">
        <v>1968.74582665384</v>
      </c>
      <c r="F12" s="269">
        <v>2036</v>
      </c>
      <c r="G12" s="269">
        <v>1963</v>
      </c>
      <c r="H12" s="269">
        <v>2047</v>
      </c>
      <c r="I12" s="269">
        <v>1952.370727</v>
      </c>
      <c r="J12" s="269">
        <v>1856</v>
      </c>
      <c r="K12" s="269">
        <v>1880</v>
      </c>
      <c r="L12" s="98">
        <v>1753</v>
      </c>
      <c r="M12" s="214">
        <v>1</v>
      </c>
      <c r="N12" s="353"/>
    </row>
    <row r="13" spans="2:13" ht="13.5">
      <c r="B13" s="324"/>
      <c r="C13" s="325"/>
      <c r="D13" s="325"/>
      <c r="E13" s="325"/>
      <c r="F13" s="326"/>
      <c r="G13" s="326"/>
      <c r="H13" s="326"/>
      <c r="I13" s="326"/>
      <c r="J13" s="326"/>
      <c r="K13" s="326"/>
      <c r="L13" s="326"/>
      <c r="M13" s="327"/>
    </row>
    <row r="14" spans="2:13" ht="15.75">
      <c r="B14" s="9" t="s">
        <v>343</v>
      </c>
      <c r="C14" s="211"/>
      <c r="D14" s="211"/>
      <c r="E14" s="116"/>
      <c r="F14" s="268"/>
      <c r="G14" s="116"/>
      <c r="H14" s="116"/>
      <c r="I14" s="116"/>
      <c r="J14" s="116"/>
      <c r="K14" s="116"/>
      <c r="L14" s="211"/>
      <c r="M14" s="122" t="s">
        <v>280</v>
      </c>
    </row>
    <row r="15" spans="2:13" ht="13.5">
      <c r="B15" s="3" t="s">
        <v>60</v>
      </c>
      <c r="C15" s="385">
        <v>2003</v>
      </c>
      <c r="D15" s="385">
        <v>2004</v>
      </c>
      <c r="E15" s="385">
        <v>2005</v>
      </c>
      <c r="F15" s="385">
        <v>2006</v>
      </c>
      <c r="G15" s="385">
        <v>2007</v>
      </c>
      <c r="H15" s="385">
        <v>2008</v>
      </c>
      <c r="I15" s="92">
        <v>2009</v>
      </c>
      <c r="J15" s="92">
        <v>2010</v>
      </c>
      <c r="K15" s="92">
        <v>2011</v>
      </c>
      <c r="L15" s="69">
        <v>2012</v>
      </c>
      <c r="M15" s="70" t="s">
        <v>3</v>
      </c>
    </row>
    <row r="16" spans="2:13" ht="13.5">
      <c r="B16" s="213" t="s">
        <v>326</v>
      </c>
      <c r="C16" s="118">
        <v>521.912463</v>
      </c>
      <c r="D16" s="118">
        <v>569.374026</v>
      </c>
      <c r="E16" s="103">
        <v>632.487209</v>
      </c>
      <c r="F16" s="103">
        <v>655.324033</v>
      </c>
      <c r="G16" s="103">
        <v>614</v>
      </c>
      <c r="H16" s="103">
        <v>664</v>
      </c>
      <c r="I16" s="103">
        <v>659.418333</v>
      </c>
      <c r="J16" s="103">
        <v>679</v>
      </c>
      <c r="K16" s="103">
        <v>720</v>
      </c>
      <c r="L16" s="104">
        <v>653</v>
      </c>
      <c r="M16" s="173">
        <f>L16/$L$18</f>
        <v>0.7105549510337323</v>
      </c>
    </row>
    <row r="17" spans="2:13" ht="13.5">
      <c r="B17" s="213" t="s">
        <v>327</v>
      </c>
      <c r="C17" s="118">
        <v>262.627343</v>
      </c>
      <c r="D17" s="118">
        <v>253.322639</v>
      </c>
      <c r="E17" s="103">
        <v>264.55752</v>
      </c>
      <c r="F17" s="103">
        <v>272.005107</v>
      </c>
      <c r="G17" s="103">
        <v>254</v>
      </c>
      <c r="H17" s="103">
        <v>264</v>
      </c>
      <c r="I17" s="103">
        <v>256.318464</v>
      </c>
      <c r="J17" s="103">
        <v>257</v>
      </c>
      <c r="K17" s="103">
        <v>275</v>
      </c>
      <c r="L17" s="104">
        <v>266</v>
      </c>
      <c r="M17" s="173">
        <f>L17/$L$18</f>
        <v>0.28944504896626766</v>
      </c>
    </row>
    <row r="18" spans="2:13" ht="13.5">
      <c r="B18" s="213" t="s">
        <v>221</v>
      </c>
      <c r="C18" s="118">
        <v>784.539806</v>
      </c>
      <c r="D18" s="118">
        <v>822.6966649999999</v>
      </c>
      <c r="E18" s="103">
        <v>897.044729</v>
      </c>
      <c r="F18" s="103">
        <v>927.32914</v>
      </c>
      <c r="G18" s="103">
        <v>868</v>
      </c>
      <c r="H18" s="103">
        <v>928</v>
      </c>
      <c r="I18" s="103">
        <v>915.736797</v>
      </c>
      <c r="J18" s="103">
        <v>936</v>
      </c>
      <c r="K18" s="103">
        <v>995</v>
      </c>
      <c r="L18" s="104">
        <v>919</v>
      </c>
      <c r="M18" s="173">
        <v>1</v>
      </c>
    </row>
    <row r="19" spans="2:12" ht="13.5">
      <c r="B19" s="212"/>
      <c r="C19" s="211"/>
      <c r="D19" s="211"/>
      <c r="E19" s="116"/>
      <c r="F19" s="116"/>
      <c r="G19" s="116"/>
      <c r="H19" s="116"/>
      <c r="I19" s="116"/>
      <c r="J19" s="116"/>
      <c r="K19" s="116"/>
      <c r="L19" s="211"/>
    </row>
    <row r="20" spans="2:13" ht="15.75">
      <c r="B20" s="10" t="s">
        <v>2</v>
      </c>
      <c r="M20" s="122" t="s">
        <v>280</v>
      </c>
    </row>
    <row r="21" spans="2:13" ht="13.5">
      <c r="B21" s="3" t="s">
        <v>60</v>
      </c>
      <c r="C21" s="385">
        <v>2003</v>
      </c>
      <c r="D21" s="385">
        <v>2004</v>
      </c>
      <c r="E21" s="385">
        <v>2005</v>
      </c>
      <c r="F21" s="385">
        <v>2006</v>
      </c>
      <c r="G21" s="385">
        <v>2007</v>
      </c>
      <c r="H21" s="385">
        <v>2008</v>
      </c>
      <c r="I21" s="92">
        <v>2009</v>
      </c>
      <c r="J21" s="92">
        <v>2010</v>
      </c>
      <c r="K21" s="92">
        <v>2011</v>
      </c>
      <c r="L21" s="69">
        <v>2012</v>
      </c>
      <c r="M21" s="70" t="s">
        <v>4</v>
      </c>
    </row>
    <row r="22" spans="2:13" ht="13.5">
      <c r="B22" s="213" t="s">
        <v>328</v>
      </c>
      <c r="C22" s="172">
        <v>640.55867332916</v>
      </c>
      <c r="D22" s="172">
        <v>900</v>
      </c>
      <c r="E22" s="175">
        <v>884.09375999424</v>
      </c>
      <c r="F22" s="269">
        <v>976</v>
      </c>
      <c r="G22" s="269">
        <v>1193.9916291999998</v>
      </c>
      <c r="H22" s="269">
        <v>1324</v>
      </c>
      <c r="I22" s="269">
        <v>1124</v>
      </c>
      <c r="J22" s="269">
        <v>1050</v>
      </c>
      <c r="K22" s="269">
        <v>1050</v>
      </c>
      <c r="L22" s="98">
        <v>1043</v>
      </c>
      <c r="M22" s="214">
        <f aca="true" t="shared" si="1" ref="M22:M27">L22/$L$28</f>
        <v>0.19151670951156813</v>
      </c>
    </row>
    <row r="23" spans="2:13" ht="13.5">
      <c r="B23" s="213" t="s">
        <v>329</v>
      </c>
      <c r="C23" s="172">
        <v>120.74428666588</v>
      </c>
      <c r="D23" s="172">
        <v>101</v>
      </c>
      <c r="E23" s="175">
        <v>111.53497666594001</v>
      </c>
      <c r="F23" s="269">
        <v>111.43801288339104</v>
      </c>
      <c r="G23" s="269">
        <v>144.619808</v>
      </c>
      <c r="H23" s="269">
        <v>172</v>
      </c>
      <c r="I23" s="269">
        <v>163</v>
      </c>
      <c r="J23" s="269">
        <v>164</v>
      </c>
      <c r="K23" s="269">
        <v>176</v>
      </c>
      <c r="L23" s="98">
        <v>182</v>
      </c>
      <c r="M23" s="214">
        <f t="shared" si="1"/>
        <v>0.033419023136246784</v>
      </c>
    </row>
    <row r="24" spans="2:13" ht="13.5">
      <c r="B24" s="213" t="s">
        <v>330</v>
      </c>
      <c r="C24" s="172">
        <v>598.6051499961001</v>
      </c>
      <c r="D24" s="172">
        <v>695</v>
      </c>
      <c r="E24" s="175">
        <v>752.0936499951</v>
      </c>
      <c r="F24" s="269">
        <v>723</v>
      </c>
      <c r="G24" s="269">
        <v>706.801698</v>
      </c>
      <c r="H24" s="269">
        <v>776</v>
      </c>
      <c r="I24" s="269">
        <v>683</v>
      </c>
      <c r="J24" s="269">
        <v>694</v>
      </c>
      <c r="K24" s="269">
        <v>501</v>
      </c>
      <c r="L24" s="98">
        <v>517</v>
      </c>
      <c r="M24" s="214">
        <f t="shared" si="1"/>
        <v>0.09493206022769005</v>
      </c>
    </row>
    <row r="25" spans="2:13" ht="13.5">
      <c r="B25" s="213" t="s">
        <v>331</v>
      </c>
      <c r="C25" s="172">
        <v>519.8143866632801</v>
      </c>
      <c r="D25" s="172">
        <v>451</v>
      </c>
      <c r="E25" s="175">
        <v>487.07017333016</v>
      </c>
      <c r="F25" s="269">
        <v>488</v>
      </c>
      <c r="G25" s="269">
        <v>503.830793</v>
      </c>
      <c r="H25" s="269">
        <v>550</v>
      </c>
      <c r="I25" s="269">
        <v>546</v>
      </c>
      <c r="J25" s="269">
        <v>498</v>
      </c>
      <c r="K25" s="269">
        <v>483</v>
      </c>
      <c r="L25" s="98">
        <v>510</v>
      </c>
      <c r="M25" s="214">
        <f t="shared" si="1"/>
        <v>0.09364671318398825</v>
      </c>
    </row>
    <row r="26" spans="2:13" ht="13.5">
      <c r="B26" s="213" t="s">
        <v>332</v>
      </c>
      <c r="C26" s="172">
        <v>1268.8382666584</v>
      </c>
      <c r="D26" s="172">
        <v>1696.55955332228</v>
      </c>
      <c r="E26" s="175">
        <v>1912.46670998754</v>
      </c>
      <c r="F26" s="269">
        <v>1984.5457383933451</v>
      </c>
      <c r="G26" s="269">
        <v>2003.0726488</v>
      </c>
      <c r="H26" s="269">
        <v>2076</v>
      </c>
      <c r="I26" s="269">
        <v>2108</v>
      </c>
      <c r="J26" s="269">
        <v>1952</v>
      </c>
      <c r="K26" s="269">
        <v>1977</v>
      </c>
      <c r="L26" s="98">
        <v>2391</v>
      </c>
      <c r="M26" s="214">
        <f t="shared" si="1"/>
        <v>0.4390378259272861</v>
      </c>
    </row>
    <row r="27" spans="2:13" ht="13.5">
      <c r="B27" s="213" t="s">
        <v>57</v>
      </c>
      <c r="C27" s="172">
        <v>534.13997999652</v>
      </c>
      <c r="D27" s="172">
        <v>419</v>
      </c>
      <c r="E27" s="175">
        <v>548.46557332976</v>
      </c>
      <c r="F27" s="269">
        <v>682.1104831963924</v>
      </c>
      <c r="G27" s="269">
        <v>679.6834229999997</v>
      </c>
      <c r="H27" s="269">
        <v>694</v>
      </c>
      <c r="I27" s="269">
        <v>656</v>
      </c>
      <c r="J27" s="269">
        <v>593</v>
      </c>
      <c r="K27" s="269">
        <v>777</v>
      </c>
      <c r="L27" s="98">
        <v>803</v>
      </c>
      <c r="M27" s="214">
        <f t="shared" si="1"/>
        <v>0.1474476680132207</v>
      </c>
    </row>
    <row r="28" spans="2:13" ht="13.5">
      <c r="B28" s="213" t="s">
        <v>221</v>
      </c>
      <c r="C28" s="172">
        <v>3682</v>
      </c>
      <c r="D28" s="172">
        <v>4263</v>
      </c>
      <c r="E28" s="97">
        <v>4695.72484330274</v>
      </c>
      <c r="F28" s="269">
        <v>4965.094234473128</v>
      </c>
      <c r="G28" s="269">
        <v>5232</v>
      </c>
      <c r="H28" s="269">
        <v>5593</v>
      </c>
      <c r="I28" s="269">
        <v>5280</v>
      </c>
      <c r="J28" s="269">
        <v>4952</v>
      </c>
      <c r="K28" s="269">
        <v>4963</v>
      </c>
      <c r="L28" s="98">
        <v>5446</v>
      </c>
      <c r="M28" s="214">
        <v>1</v>
      </c>
    </row>
    <row r="29" ht="13.5">
      <c r="H29" s="106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5"/>
    <pageSetUpPr fitToPage="1"/>
  </sheetPr>
  <dimension ref="B1:M19"/>
  <sheetViews>
    <sheetView workbookViewId="0" topLeftCell="A1">
      <selection activeCell="G24" sqref="G24"/>
    </sheetView>
  </sheetViews>
  <sheetFormatPr defaultColWidth="9.00390625" defaultRowHeight="13.5"/>
  <cols>
    <col min="1" max="1" width="9.00390625" style="100" customWidth="1"/>
    <col min="2" max="2" width="15.875" style="100" customWidth="1"/>
    <col min="3" max="6" width="7.25390625" style="100" bestFit="1" customWidth="1"/>
    <col min="7" max="7" width="7.25390625" style="100" customWidth="1"/>
    <col min="8" max="8" width="7.625" style="100" customWidth="1"/>
    <col min="9" max="13" width="7.00390625" style="100" customWidth="1"/>
    <col min="14" max="16384" width="9.00390625" style="100" customWidth="1"/>
  </cols>
  <sheetData>
    <row r="1" ht="13.5">
      <c r="B1" s="8" t="s">
        <v>213</v>
      </c>
    </row>
    <row r="2" spans="2:12" ht="13.5">
      <c r="B2" s="22" t="s">
        <v>60</v>
      </c>
      <c r="C2" s="94">
        <v>2003</v>
      </c>
      <c r="D2" s="94">
        <v>2004</v>
      </c>
      <c r="E2" s="94">
        <v>2005</v>
      </c>
      <c r="F2" s="94">
        <v>2006</v>
      </c>
      <c r="G2" s="94">
        <v>2007</v>
      </c>
      <c r="H2" s="94">
        <v>2008</v>
      </c>
      <c r="I2" s="94">
        <v>2009</v>
      </c>
      <c r="J2" s="94">
        <v>2010</v>
      </c>
      <c r="K2" s="94">
        <v>2011</v>
      </c>
      <c r="L2" s="71">
        <v>2012</v>
      </c>
    </row>
    <row r="3" spans="2:12" ht="13.5">
      <c r="B3" s="75" t="s">
        <v>65</v>
      </c>
      <c r="C3" s="54">
        <v>9514.0217</v>
      </c>
      <c r="D3" s="54">
        <v>9792</v>
      </c>
      <c r="E3" s="54">
        <v>10052</v>
      </c>
      <c r="F3" s="54">
        <v>10206</v>
      </c>
      <c r="G3" s="54">
        <v>10505</v>
      </c>
      <c r="H3" s="54">
        <v>10588</v>
      </c>
      <c r="I3" s="54">
        <v>10626</v>
      </c>
      <c r="J3" s="54">
        <v>10724</v>
      </c>
      <c r="K3" s="54">
        <v>10674</v>
      </c>
      <c r="L3" s="278">
        <v>10707</v>
      </c>
    </row>
    <row r="4" spans="2:12" ht="13.5">
      <c r="B4" s="75" t="s">
        <v>247</v>
      </c>
      <c r="C4" s="54">
        <v>2588.23</v>
      </c>
      <c r="D4" s="54">
        <v>2826</v>
      </c>
      <c r="E4" s="54">
        <v>3090</v>
      </c>
      <c r="F4" s="54">
        <v>3302</v>
      </c>
      <c r="G4" s="54">
        <v>3533</v>
      </c>
      <c r="H4" s="54">
        <v>3582.194</v>
      </c>
      <c r="I4" s="54">
        <v>3793</v>
      </c>
      <c r="J4" s="54">
        <v>3826</v>
      </c>
      <c r="K4" s="54">
        <v>3868</v>
      </c>
      <c r="L4" s="278">
        <v>4083</v>
      </c>
    </row>
    <row r="5" spans="2:12" ht="13.5">
      <c r="B5" s="100" t="s">
        <v>383</v>
      </c>
      <c r="C5" s="115"/>
      <c r="D5" s="115"/>
      <c r="E5" s="115"/>
      <c r="F5" s="115"/>
      <c r="G5" s="115"/>
      <c r="I5" s="116"/>
      <c r="J5" s="116"/>
      <c r="K5" s="116"/>
      <c r="L5" s="116"/>
    </row>
    <row r="6" spans="2:12" ht="13.5">
      <c r="B6" s="105"/>
      <c r="C6" s="115"/>
      <c r="D6" s="115"/>
      <c r="E6" s="115"/>
      <c r="F6" s="115"/>
      <c r="G6" s="115"/>
      <c r="I6" s="116"/>
      <c r="J6" s="116"/>
      <c r="K6" s="116"/>
      <c r="L6" s="116"/>
    </row>
    <row r="8" ht="13.5">
      <c r="B8" s="8" t="s">
        <v>214</v>
      </c>
    </row>
    <row r="9" spans="2:12" ht="13.5">
      <c r="B9" s="22" t="s">
        <v>60</v>
      </c>
      <c r="C9" s="94">
        <v>2003</v>
      </c>
      <c r="D9" s="94">
        <v>2004</v>
      </c>
      <c r="E9" s="94">
        <v>2005</v>
      </c>
      <c r="F9" s="94">
        <v>2006</v>
      </c>
      <c r="G9" s="94">
        <v>2007</v>
      </c>
      <c r="H9" s="94">
        <v>2008</v>
      </c>
      <c r="I9" s="94">
        <v>2009</v>
      </c>
      <c r="J9" s="94">
        <v>2010</v>
      </c>
      <c r="K9" s="94">
        <v>2011</v>
      </c>
      <c r="L9" s="71">
        <v>2012</v>
      </c>
    </row>
    <row r="10" spans="2:12" ht="13.5">
      <c r="B10" s="75" t="s">
        <v>63</v>
      </c>
      <c r="C10" s="54">
        <v>652</v>
      </c>
      <c r="D10" s="54">
        <v>760</v>
      </c>
      <c r="E10" s="54">
        <v>859</v>
      </c>
      <c r="F10" s="54">
        <v>988</v>
      </c>
      <c r="G10" s="54">
        <v>1026</v>
      </c>
      <c r="H10" s="54">
        <v>1207</v>
      </c>
      <c r="I10" s="54">
        <v>1040.4165</v>
      </c>
      <c r="J10" s="54">
        <v>1012</v>
      </c>
      <c r="K10" s="54">
        <v>980</v>
      </c>
      <c r="L10" s="278">
        <v>990</v>
      </c>
    </row>
    <row r="11" spans="2:12" ht="13.5">
      <c r="B11" s="75" t="s">
        <v>64</v>
      </c>
      <c r="C11" s="54">
        <v>285</v>
      </c>
      <c r="D11" s="54">
        <v>312</v>
      </c>
      <c r="E11" s="54">
        <v>337</v>
      </c>
      <c r="F11" s="54">
        <v>351</v>
      </c>
      <c r="G11" s="54">
        <v>387</v>
      </c>
      <c r="H11" s="54">
        <v>409</v>
      </c>
      <c r="I11" s="54">
        <v>531.176000000001</v>
      </c>
      <c r="J11" s="54">
        <v>521</v>
      </c>
      <c r="K11" s="54">
        <v>532</v>
      </c>
      <c r="L11" s="278">
        <v>535</v>
      </c>
    </row>
    <row r="12" spans="2:11" ht="13.5">
      <c r="B12" s="105" t="s">
        <v>395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2:11" ht="13.5">
      <c r="B13" s="105"/>
      <c r="C13" s="115"/>
      <c r="D13" s="115"/>
      <c r="E13" s="115"/>
      <c r="F13" s="115"/>
      <c r="G13" s="115"/>
      <c r="H13" s="115"/>
      <c r="I13" s="115"/>
      <c r="J13" s="115"/>
      <c r="K13" s="115"/>
    </row>
    <row r="15" spans="2:13" ht="13.5">
      <c r="B15" s="8" t="s">
        <v>459</v>
      </c>
      <c r="M15" s="100" t="s">
        <v>286</v>
      </c>
    </row>
    <row r="16" spans="2:13" ht="13.5">
      <c r="B16" s="22" t="s">
        <v>60</v>
      </c>
      <c r="C16" s="94">
        <v>2003</v>
      </c>
      <c r="D16" s="94">
        <v>2004</v>
      </c>
      <c r="E16" s="94">
        <v>2005</v>
      </c>
      <c r="F16" s="94">
        <v>2006</v>
      </c>
      <c r="G16" s="94">
        <v>2007</v>
      </c>
      <c r="H16" s="94">
        <v>2008</v>
      </c>
      <c r="I16" s="94">
        <v>2009</v>
      </c>
      <c r="J16" s="94">
        <v>2010</v>
      </c>
      <c r="K16" s="94">
        <v>2011</v>
      </c>
      <c r="L16" s="71">
        <v>2012</v>
      </c>
      <c r="M16" s="94">
        <v>2013</v>
      </c>
    </row>
    <row r="17" spans="2:13" ht="13.5">
      <c r="B17" s="75" t="s">
        <v>460</v>
      </c>
      <c r="C17" s="441" t="s">
        <v>307</v>
      </c>
      <c r="D17" s="441" t="s">
        <v>307</v>
      </c>
      <c r="E17" s="441" t="s">
        <v>307</v>
      </c>
      <c r="F17" s="441" t="s">
        <v>307</v>
      </c>
      <c r="G17" s="441" t="s">
        <v>307</v>
      </c>
      <c r="H17" s="441" t="s">
        <v>307</v>
      </c>
      <c r="I17" s="441" t="s">
        <v>307</v>
      </c>
      <c r="J17" s="54">
        <v>700</v>
      </c>
      <c r="K17" s="54">
        <v>1200</v>
      </c>
      <c r="L17" s="278">
        <v>3007</v>
      </c>
      <c r="M17" s="103">
        <v>3500</v>
      </c>
    </row>
    <row r="18" spans="2:13" ht="13.5">
      <c r="B18" s="75" t="s">
        <v>461</v>
      </c>
      <c r="C18" s="441" t="s">
        <v>307</v>
      </c>
      <c r="D18" s="441" t="s">
        <v>307</v>
      </c>
      <c r="E18" s="441" t="s">
        <v>307</v>
      </c>
      <c r="F18" s="441" t="s">
        <v>307</v>
      </c>
      <c r="G18" s="441" t="s">
        <v>307</v>
      </c>
      <c r="H18" s="441" t="s">
        <v>307</v>
      </c>
      <c r="I18" s="441" t="s">
        <v>307</v>
      </c>
      <c r="J18" s="54">
        <v>800</v>
      </c>
      <c r="K18" s="54">
        <v>1200</v>
      </c>
      <c r="L18" s="278">
        <v>2729</v>
      </c>
      <c r="M18" s="103">
        <v>3600</v>
      </c>
    </row>
    <row r="19" spans="2:13" ht="13.5">
      <c r="B19" s="75" t="s">
        <v>462</v>
      </c>
      <c r="C19" s="441" t="s">
        <v>307</v>
      </c>
      <c r="D19" s="441" t="s">
        <v>307</v>
      </c>
      <c r="E19" s="441" t="s">
        <v>307</v>
      </c>
      <c r="F19" s="441" t="s">
        <v>307</v>
      </c>
      <c r="G19" s="441" t="s">
        <v>307</v>
      </c>
      <c r="H19" s="441" t="s">
        <v>307</v>
      </c>
      <c r="I19" s="441" t="s">
        <v>307</v>
      </c>
      <c r="J19" s="293">
        <f>SUM(J17:J18)</f>
        <v>1500</v>
      </c>
      <c r="K19" s="293">
        <f>SUM(K17:K18)</f>
        <v>2400</v>
      </c>
      <c r="L19" s="442">
        <f>SUM(L17:L18)</f>
        <v>5736</v>
      </c>
      <c r="M19" s="103">
        <f>SUM(M17:M18)</f>
        <v>7100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5"/>
    <pageSetUpPr fitToPage="1"/>
  </sheetPr>
  <dimension ref="B1:Q20"/>
  <sheetViews>
    <sheetView workbookViewId="0" topLeftCell="A1">
      <selection activeCell="L21" sqref="L21"/>
    </sheetView>
  </sheetViews>
  <sheetFormatPr defaultColWidth="9.00390625" defaultRowHeight="13.5"/>
  <cols>
    <col min="1" max="1" width="9.00390625" style="100" customWidth="1"/>
    <col min="2" max="2" width="36.75390625" style="100" customWidth="1"/>
    <col min="3" max="5" width="9.50390625" style="100" bestFit="1" customWidth="1"/>
    <col min="6" max="16384" width="9.00390625" style="100" customWidth="1"/>
  </cols>
  <sheetData>
    <row r="1" spans="2:12" ht="13.5">
      <c r="B1" s="8" t="s">
        <v>66</v>
      </c>
      <c r="C1" s="101"/>
      <c r="D1" s="101"/>
      <c r="F1" s="101"/>
      <c r="H1" s="101"/>
      <c r="I1" s="101"/>
      <c r="L1" s="100" t="s">
        <v>427</v>
      </c>
    </row>
    <row r="2" spans="2:13" ht="13.5">
      <c r="B2" s="67" t="s">
        <v>67</v>
      </c>
      <c r="C2" s="6">
        <v>2003</v>
      </c>
      <c r="D2" s="6">
        <v>2004</v>
      </c>
      <c r="E2" s="6">
        <v>2005</v>
      </c>
      <c r="F2" s="6">
        <v>2006</v>
      </c>
      <c r="G2" s="67">
        <v>2007</v>
      </c>
      <c r="H2" s="6">
        <v>2008</v>
      </c>
      <c r="I2" s="67">
        <v>2009</v>
      </c>
      <c r="J2" s="67">
        <v>2010</v>
      </c>
      <c r="K2" s="67">
        <v>2011</v>
      </c>
      <c r="L2" s="68">
        <v>2012</v>
      </c>
      <c r="M2"/>
    </row>
    <row r="3" spans="2:13" ht="13.5">
      <c r="B3" s="75" t="s">
        <v>208</v>
      </c>
      <c r="C3" s="255">
        <v>111988</v>
      </c>
      <c r="D3" s="256">
        <v>107441</v>
      </c>
      <c r="E3" s="256">
        <v>107529</v>
      </c>
      <c r="F3" s="256">
        <v>119435</v>
      </c>
      <c r="G3" s="331">
        <v>124556</v>
      </c>
      <c r="H3" s="331">
        <v>138006</v>
      </c>
      <c r="I3" s="331">
        <v>145929</v>
      </c>
      <c r="J3" s="331">
        <v>148186</v>
      </c>
      <c r="K3" s="331">
        <v>150202</v>
      </c>
      <c r="L3" s="257">
        <v>146413</v>
      </c>
      <c r="M3"/>
    </row>
    <row r="4" spans="2:13" ht="13.5">
      <c r="B4" s="75" t="s">
        <v>68</v>
      </c>
      <c r="C4" s="255">
        <v>141027</v>
      </c>
      <c r="D4" s="256">
        <v>146895</v>
      </c>
      <c r="E4" s="256">
        <v>140271</v>
      </c>
      <c r="F4" s="256">
        <v>136376</v>
      </c>
      <c r="G4" s="331">
        <v>133142</v>
      </c>
      <c r="H4" s="331">
        <v>142421</v>
      </c>
      <c r="I4" s="331">
        <v>141083</v>
      </c>
      <c r="J4" s="331">
        <v>146117</v>
      </c>
      <c r="K4" s="331">
        <v>149336</v>
      </c>
      <c r="L4" s="257">
        <v>148505</v>
      </c>
      <c r="M4"/>
    </row>
    <row r="5" spans="3:13" ht="13.5">
      <c r="C5"/>
      <c r="D5" s="63"/>
      <c r="E5" s="63"/>
      <c r="F5" s="63"/>
      <c r="G5" s="63"/>
      <c r="H5" s="63"/>
      <c r="I5" s="63"/>
      <c r="J5" s="63"/>
      <c r="K5" s="63"/>
      <c r="L5"/>
      <c r="M5"/>
    </row>
    <row r="6" spans="3:13" ht="13.5">
      <c r="C6"/>
      <c r="D6" s="258"/>
      <c r="E6" s="63"/>
      <c r="F6" s="63"/>
      <c r="G6" s="63"/>
      <c r="H6" s="63"/>
      <c r="I6" s="63"/>
      <c r="J6" s="63"/>
      <c r="K6" s="63"/>
      <c r="L6"/>
      <c r="M6"/>
    </row>
    <row r="7" spans="2:17" ht="13.5">
      <c r="B7" s="65" t="s">
        <v>209</v>
      </c>
      <c r="C7" s="30"/>
      <c r="D7" s="259"/>
      <c r="E7" s="260"/>
      <c r="F7" s="260"/>
      <c r="G7" s="259"/>
      <c r="H7" s="259"/>
      <c r="I7" s="260"/>
      <c r="J7" s="260"/>
      <c r="K7" s="260"/>
      <c r="L7" s="261"/>
      <c r="M7"/>
      <c r="N7" s="261"/>
      <c r="O7" s="261"/>
      <c r="Q7" s="100" t="s">
        <v>5</v>
      </c>
    </row>
    <row r="8" spans="2:17" ht="13.5">
      <c r="B8" s="67" t="s">
        <v>67</v>
      </c>
      <c r="C8" s="6">
        <v>2003</v>
      </c>
      <c r="D8" s="67">
        <v>2004</v>
      </c>
      <c r="E8" s="67">
        <v>2005</v>
      </c>
      <c r="F8" s="67">
        <v>2006</v>
      </c>
      <c r="G8" s="67">
        <v>2007</v>
      </c>
      <c r="H8" s="67">
        <v>2008</v>
      </c>
      <c r="I8" s="67">
        <v>2009</v>
      </c>
      <c r="J8" s="67">
        <v>2010</v>
      </c>
      <c r="K8" s="67">
        <v>2011</v>
      </c>
      <c r="L8" s="68">
        <v>2012</v>
      </c>
      <c r="M8" s="68">
        <v>2013</v>
      </c>
      <c r="N8" s="68">
        <v>2014</v>
      </c>
      <c r="O8" s="68">
        <v>2015</v>
      </c>
      <c r="P8" s="68">
        <v>2016</v>
      </c>
      <c r="Q8" s="68">
        <v>2017</v>
      </c>
    </row>
    <row r="9" spans="2:17" ht="13.5">
      <c r="B9" s="75" t="s">
        <v>208</v>
      </c>
      <c r="C9" s="255">
        <v>93770</v>
      </c>
      <c r="D9" s="256">
        <v>86743</v>
      </c>
      <c r="E9" s="256">
        <v>75236</v>
      </c>
      <c r="F9" s="256">
        <v>85853</v>
      </c>
      <c r="G9" s="256">
        <v>88776</v>
      </c>
      <c r="H9" s="256">
        <v>92386</v>
      </c>
      <c r="I9" s="256">
        <v>106057</v>
      </c>
      <c r="J9" s="256">
        <v>112308</v>
      </c>
      <c r="K9" s="256">
        <v>102374</v>
      </c>
      <c r="L9" s="262">
        <v>113944</v>
      </c>
      <c r="M9" s="262">
        <v>139000</v>
      </c>
      <c r="N9" s="262">
        <v>139316</v>
      </c>
      <c r="O9" s="262">
        <v>155755</v>
      </c>
      <c r="P9" s="262">
        <v>152986</v>
      </c>
      <c r="Q9" s="262">
        <v>122468</v>
      </c>
    </row>
    <row r="10" spans="2:17" ht="13.5">
      <c r="B10" s="215" t="s">
        <v>281</v>
      </c>
      <c r="C10" s="256">
        <v>7640</v>
      </c>
      <c r="D10" s="256">
        <v>4531</v>
      </c>
      <c r="E10" s="256">
        <v>1966</v>
      </c>
      <c r="F10" s="256">
        <v>5482</v>
      </c>
      <c r="G10" s="256">
        <v>5930</v>
      </c>
      <c r="H10" s="256">
        <v>6994</v>
      </c>
      <c r="I10" s="256">
        <v>8879</v>
      </c>
      <c r="J10" s="256">
        <v>14007</v>
      </c>
      <c r="K10" s="256">
        <v>9166</v>
      </c>
      <c r="L10" s="262">
        <v>18799</v>
      </c>
      <c r="M10" s="262">
        <v>28627</v>
      </c>
      <c r="N10" s="262">
        <v>27548</v>
      </c>
      <c r="O10" s="262">
        <v>33919</v>
      </c>
      <c r="P10" s="262">
        <v>22659</v>
      </c>
      <c r="Q10" s="262">
        <v>7211</v>
      </c>
    </row>
    <row r="11" spans="2:17" ht="13.5">
      <c r="B11" s="215" t="s">
        <v>282</v>
      </c>
      <c r="C11" s="256">
        <v>71659</v>
      </c>
      <c r="D11" s="256">
        <v>65911</v>
      </c>
      <c r="E11" s="256">
        <v>54341</v>
      </c>
      <c r="F11" s="256">
        <v>56138</v>
      </c>
      <c r="G11" s="256">
        <v>65356</v>
      </c>
      <c r="H11" s="256">
        <v>73264</v>
      </c>
      <c r="I11" s="256">
        <v>83199</v>
      </c>
      <c r="J11" s="256">
        <v>78581</v>
      </c>
      <c r="K11" s="256">
        <v>74208</v>
      </c>
      <c r="L11" s="262">
        <v>74438</v>
      </c>
      <c r="M11" s="262">
        <v>86364</v>
      </c>
      <c r="N11" s="262">
        <v>90249</v>
      </c>
      <c r="O11" s="262">
        <v>88240</v>
      </c>
      <c r="P11" s="262">
        <v>85699</v>
      </c>
      <c r="Q11" s="262">
        <v>78010</v>
      </c>
    </row>
    <row r="12" spans="2:17" ht="13.5">
      <c r="B12" s="215" t="s">
        <v>283</v>
      </c>
      <c r="C12" s="256">
        <v>13561</v>
      </c>
      <c r="D12" s="256">
        <v>15437</v>
      </c>
      <c r="E12" s="256">
        <v>18485</v>
      </c>
      <c r="F12" s="256">
        <v>22286</v>
      </c>
      <c r="G12" s="256">
        <v>17541</v>
      </c>
      <c r="H12" s="256">
        <v>11648</v>
      </c>
      <c r="I12" s="256">
        <v>13948</v>
      </c>
      <c r="J12" s="256">
        <v>18930</v>
      </c>
      <c r="K12" s="256">
        <v>18192</v>
      </c>
      <c r="L12" s="262">
        <v>20119</v>
      </c>
      <c r="M12" s="262">
        <v>23208</v>
      </c>
      <c r="N12" s="262">
        <v>21060</v>
      </c>
      <c r="O12" s="262">
        <v>33137</v>
      </c>
      <c r="P12" s="262">
        <v>44169</v>
      </c>
      <c r="Q12" s="262">
        <v>36838</v>
      </c>
    </row>
    <row r="13" spans="2:17" ht="13.5">
      <c r="B13" s="215" t="s">
        <v>204</v>
      </c>
      <c r="C13" s="256">
        <v>909</v>
      </c>
      <c r="D13" s="256">
        <v>862</v>
      </c>
      <c r="E13" s="256">
        <v>441</v>
      </c>
      <c r="F13" s="256">
        <v>1945</v>
      </c>
      <c r="G13" s="256">
        <v>-52</v>
      </c>
      <c r="H13" s="256">
        <v>478</v>
      </c>
      <c r="I13" s="256">
        <v>480</v>
      </c>
      <c r="J13" s="256">
        <v>791</v>
      </c>
      <c r="K13" s="256">
        <v>808</v>
      </c>
      <c r="L13" s="262">
        <v>588</v>
      </c>
      <c r="M13" s="262">
        <v>801</v>
      </c>
      <c r="N13" s="262">
        <v>459</v>
      </c>
      <c r="O13" s="262">
        <v>459</v>
      </c>
      <c r="P13" s="262">
        <v>459</v>
      </c>
      <c r="Q13" s="262">
        <v>409</v>
      </c>
    </row>
    <row r="14" spans="2:17" ht="13.5">
      <c r="B14" s="75" t="s">
        <v>68</v>
      </c>
      <c r="C14" s="255">
        <v>114637</v>
      </c>
      <c r="D14" s="256">
        <v>119775</v>
      </c>
      <c r="E14" s="263">
        <v>109327</v>
      </c>
      <c r="F14" s="264">
        <v>101590</v>
      </c>
      <c r="G14" s="332">
        <v>98004</v>
      </c>
      <c r="H14" s="332">
        <v>107240</v>
      </c>
      <c r="I14" s="332">
        <v>109026</v>
      </c>
      <c r="J14" s="332">
        <v>112300</v>
      </c>
      <c r="K14" s="332">
        <v>112828</v>
      </c>
      <c r="L14" s="386">
        <v>112598</v>
      </c>
      <c r="M14" s="386" t="s">
        <v>287</v>
      </c>
      <c r="N14" s="386" t="s">
        <v>287</v>
      </c>
      <c r="O14" s="386" t="s">
        <v>287</v>
      </c>
      <c r="P14" s="386" t="s">
        <v>287</v>
      </c>
      <c r="Q14" s="386" t="s">
        <v>287</v>
      </c>
    </row>
    <row r="15" spans="2:3" ht="13.5">
      <c r="B15" s="105" t="s">
        <v>233</v>
      </c>
      <c r="C15" s="105"/>
    </row>
    <row r="16" ht="13.5">
      <c r="B16" s="105"/>
    </row>
    <row r="17" ht="13.5">
      <c r="B17" s="105"/>
    </row>
    <row r="18" spans="2:12" ht="13.5">
      <c r="B18" s="67" t="s">
        <v>67</v>
      </c>
      <c r="C18" s="67">
        <v>2003</v>
      </c>
      <c r="D18" s="67">
        <v>2004</v>
      </c>
      <c r="E18" s="67">
        <v>2005</v>
      </c>
      <c r="F18" s="67">
        <v>2006</v>
      </c>
      <c r="G18" s="67">
        <v>2007</v>
      </c>
      <c r="H18" s="67">
        <v>2008</v>
      </c>
      <c r="I18" s="67">
        <v>2009</v>
      </c>
      <c r="J18" s="67">
        <v>2010</v>
      </c>
      <c r="K18" s="67">
        <v>2011</v>
      </c>
      <c r="L18" s="68">
        <v>2012</v>
      </c>
    </row>
    <row r="19" spans="2:12" ht="13.5">
      <c r="B19" s="107" t="s">
        <v>223</v>
      </c>
      <c r="C19" s="108">
        <v>49431</v>
      </c>
      <c r="D19" s="108">
        <v>50176</v>
      </c>
      <c r="E19" s="108">
        <v>50808</v>
      </c>
      <c r="F19" s="108">
        <v>51530</v>
      </c>
      <c r="G19" s="108">
        <v>51629</v>
      </c>
      <c r="H19" s="108">
        <v>52310</v>
      </c>
      <c r="I19" s="331">
        <v>53013</v>
      </c>
      <c r="J19" s="331">
        <v>53198</v>
      </c>
      <c r="K19" s="331">
        <v>53855</v>
      </c>
      <c r="L19" s="257">
        <v>54784</v>
      </c>
    </row>
    <row r="20" spans="2:12" ht="13.5">
      <c r="B20" s="107" t="s">
        <v>224</v>
      </c>
      <c r="C20" s="216">
        <v>216.60496449596405</v>
      </c>
      <c r="D20" s="216">
        <v>228.61527423469389</v>
      </c>
      <c r="E20" s="216">
        <v>240.355849472524</v>
      </c>
      <c r="F20" s="216">
        <v>252.74597321948377</v>
      </c>
      <c r="G20" s="216">
        <v>255.44</v>
      </c>
      <c r="H20" s="216">
        <v>268.65</v>
      </c>
      <c r="I20" s="372">
        <v>256.33</v>
      </c>
      <c r="J20" s="372">
        <v>247.18</v>
      </c>
      <c r="K20" s="372">
        <v>249.58</v>
      </c>
      <c r="L20" s="340">
        <v>251.15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15"/>
    <pageSetUpPr fitToPage="1"/>
  </sheetPr>
  <dimension ref="A1:J52"/>
  <sheetViews>
    <sheetView workbookViewId="0" topLeftCell="A1">
      <selection activeCell="E12" sqref="E12"/>
    </sheetView>
  </sheetViews>
  <sheetFormatPr defaultColWidth="9.00390625" defaultRowHeight="13.5"/>
  <cols>
    <col min="1" max="1" width="9.00390625" style="121" customWidth="1"/>
    <col min="2" max="2" width="26.00390625" style="121" customWidth="1"/>
    <col min="3" max="3" width="19.25390625" style="121" customWidth="1"/>
    <col min="4" max="6" width="9.50390625" style="121" bestFit="1" customWidth="1"/>
    <col min="7" max="7" width="9.25390625" style="100" bestFit="1" customWidth="1"/>
    <col min="8" max="8" width="9.50390625" style="121" bestFit="1" customWidth="1"/>
    <col min="9" max="9" width="9.25390625" style="121" customWidth="1"/>
    <col min="10" max="10" width="9.25390625" style="121" bestFit="1" customWidth="1"/>
    <col min="11" max="16384" width="9.00390625" style="121" customWidth="1"/>
  </cols>
  <sheetData>
    <row r="1" spans="2:8" ht="14.25" thickBot="1">
      <c r="B1" s="4" t="s">
        <v>73</v>
      </c>
      <c r="D1" s="101"/>
      <c r="E1" s="101"/>
      <c r="F1" s="101"/>
      <c r="H1" s="121" t="s">
        <v>427</v>
      </c>
    </row>
    <row r="2" spans="2:10" ht="13.5">
      <c r="B2" s="411" t="s">
        <v>126</v>
      </c>
      <c r="C2" s="412"/>
      <c r="D2" s="413">
        <v>2006</v>
      </c>
      <c r="E2" s="413">
        <v>2007</v>
      </c>
      <c r="F2" s="413">
        <v>2008</v>
      </c>
      <c r="G2" s="413">
        <v>2009</v>
      </c>
      <c r="H2" s="413">
        <v>2010</v>
      </c>
      <c r="I2" s="443">
        <v>2011</v>
      </c>
      <c r="J2" s="414">
        <v>2012</v>
      </c>
    </row>
    <row r="3" spans="2:10" ht="13.5">
      <c r="B3" s="415" t="s">
        <v>437</v>
      </c>
      <c r="C3" s="168" t="s">
        <v>75</v>
      </c>
      <c r="D3" s="103"/>
      <c r="E3" s="103"/>
      <c r="F3" s="103"/>
      <c r="G3" s="103"/>
      <c r="H3" s="103">
        <v>1046166</v>
      </c>
      <c r="I3" s="444">
        <v>1137077</v>
      </c>
      <c r="J3" s="416">
        <v>1306262</v>
      </c>
    </row>
    <row r="4" spans="2:10" ht="13.5">
      <c r="B4" s="417"/>
      <c r="C4" s="271" t="s">
        <v>76</v>
      </c>
      <c r="D4" s="103"/>
      <c r="E4" s="103"/>
      <c r="F4" s="103"/>
      <c r="G4" s="103"/>
      <c r="H4" s="103">
        <v>115539</v>
      </c>
      <c r="I4" s="444">
        <v>136181</v>
      </c>
      <c r="J4" s="416">
        <v>97404</v>
      </c>
    </row>
    <row r="5" spans="2:10" ht="14.25" thickBot="1">
      <c r="B5" s="418"/>
      <c r="C5" s="270" t="s">
        <v>294</v>
      </c>
      <c r="D5" s="272"/>
      <c r="E5" s="333"/>
      <c r="F5" s="333"/>
      <c r="G5" s="333"/>
      <c r="H5" s="333">
        <v>11.04</v>
      </c>
      <c r="I5" s="445">
        <v>11.98</v>
      </c>
      <c r="J5" s="419">
        <v>7.46</v>
      </c>
    </row>
    <row r="6" spans="2:10" ht="14.25" thickTop="1">
      <c r="B6" s="415" t="s">
        <v>438</v>
      </c>
      <c r="C6" s="168" t="s">
        <v>75</v>
      </c>
      <c r="D6" s="103"/>
      <c r="E6" s="103"/>
      <c r="F6" s="103"/>
      <c r="G6" s="103"/>
      <c r="H6" s="103">
        <v>169784</v>
      </c>
      <c r="I6" s="444">
        <v>177472</v>
      </c>
      <c r="J6" s="416">
        <v>187628</v>
      </c>
    </row>
    <row r="7" spans="2:10" ht="13.5">
      <c r="B7" s="417"/>
      <c r="C7" s="271" t="s">
        <v>76</v>
      </c>
      <c r="D7" s="103"/>
      <c r="E7" s="103"/>
      <c r="F7" s="103"/>
      <c r="G7" s="103"/>
      <c r="H7" s="103">
        <v>2184</v>
      </c>
      <c r="I7" s="444">
        <v>1872</v>
      </c>
      <c r="J7" s="416">
        <v>3129</v>
      </c>
    </row>
    <row r="8" spans="2:10" ht="14.25" thickBot="1">
      <c r="B8" s="418"/>
      <c r="C8" s="270" t="s">
        <v>294</v>
      </c>
      <c r="D8" s="272"/>
      <c r="E8" s="333"/>
      <c r="F8" s="333"/>
      <c r="G8" s="333"/>
      <c r="H8" s="333">
        <v>1.29</v>
      </c>
      <c r="I8" s="445">
        <v>1.05</v>
      </c>
      <c r="J8" s="419">
        <v>1.67</v>
      </c>
    </row>
    <row r="9" spans="2:10" ht="14.25" thickTop="1">
      <c r="B9" s="415" t="s">
        <v>439</v>
      </c>
      <c r="C9" s="168" t="s">
        <v>75</v>
      </c>
      <c r="D9" s="103"/>
      <c r="E9" s="103"/>
      <c r="F9" s="103"/>
      <c r="G9" s="103"/>
      <c r="H9" s="103">
        <v>157297</v>
      </c>
      <c r="I9" s="444">
        <v>221292</v>
      </c>
      <c r="J9" s="416">
        <v>302593</v>
      </c>
    </row>
    <row r="10" spans="2:10" ht="13.5">
      <c r="B10" s="417"/>
      <c r="C10" s="271" t="s">
        <v>76</v>
      </c>
      <c r="D10" s="103"/>
      <c r="E10" s="103"/>
      <c r="F10" s="103"/>
      <c r="G10" s="407"/>
      <c r="H10" s="407">
        <v>6874</v>
      </c>
      <c r="I10" s="446">
        <v>11166</v>
      </c>
      <c r="J10" s="420">
        <v>10924</v>
      </c>
    </row>
    <row r="11" spans="2:10" ht="14.25" thickBot="1">
      <c r="B11" s="418"/>
      <c r="C11" s="270" t="s">
        <v>294</v>
      </c>
      <c r="D11" s="272"/>
      <c r="E11" s="333"/>
      <c r="F11" s="333"/>
      <c r="G11" s="371"/>
      <c r="H11" s="434">
        <v>4.37</v>
      </c>
      <c r="I11" s="447">
        <v>5.05</v>
      </c>
      <c r="J11" s="435">
        <v>3.61</v>
      </c>
    </row>
    <row r="12" spans="2:10" ht="14.25" thickTop="1">
      <c r="B12" s="417" t="s">
        <v>464</v>
      </c>
      <c r="C12" s="223" t="s">
        <v>75</v>
      </c>
      <c r="D12" s="454"/>
      <c r="E12" s="455"/>
      <c r="F12" s="455"/>
      <c r="G12" s="456"/>
      <c r="H12" s="103">
        <v>28066</v>
      </c>
      <c r="I12" s="444">
        <v>70261</v>
      </c>
      <c r="J12" s="416">
        <v>101860</v>
      </c>
    </row>
    <row r="13" spans="2:10" ht="13.5">
      <c r="B13" s="417"/>
      <c r="C13" s="271" t="s">
        <v>76</v>
      </c>
      <c r="D13" s="457"/>
      <c r="E13" s="273"/>
      <c r="F13" s="273"/>
      <c r="G13" s="458"/>
      <c r="H13" s="407">
        <v>1637</v>
      </c>
      <c r="I13" s="446">
        <v>6081</v>
      </c>
      <c r="J13" s="420">
        <v>7945</v>
      </c>
    </row>
    <row r="14" spans="2:10" ht="14.25" thickBot="1">
      <c r="B14" s="417"/>
      <c r="C14" s="270" t="s">
        <v>294</v>
      </c>
      <c r="D14" s="459"/>
      <c r="E14" s="460"/>
      <c r="F14" s="460"/>
      <c r="G14" s="461"/>
      <c r="H14" s="434">
        <v>5.83</v>
      </c>
      <c r="I14" s="447">
        <v>8.65</v>
      </c>
      <c r="J14" s="435">
        <v>7.8</v>
      </c>
    </row>
    <row r="15" spans="2:10" ht="14.25" thickTop="1">
      <c r="B15" s="415" t="s">
        <v>463</v>
      </c>
      <c r="C15" s="168" t="s">
        <v>75</v>
      </c>
      <c r="D15" s="196"/>
      <c r="E15" s="196"/>
      <c r="F15" s="196"/>
      <c r="G15" s="196"/>
      <c r="H15" s="103">
        <v>32784</v>
      </c>
      <c r="I15" s="444">
        <v>32797</v>
      </c>
      <c r="J15" s="416">
        <v>29675</v>
      </c>
    </row>
    <row r="16" spans="2:10" ht="13.5">
      <c r="B16" s="417"/>
      <c r="C16" s="271" t="s">
        <v>76</v>
      </c>
      <c r="D16" s="103"/>
      <c r="E16" s="103"/>
      <c r="F16" s="103"/>
      <c r="G16" s="103"/>
      <c r="H16" s="103">
        <v>6732</v>
      </c>
      <c r="I16" s="444">
        <v>5713</v>
      </c>
      <c r="J16" s="416">
        <v>3301</v>
      </c>
    </row>
    <row r="17" spans="2:10" ht="14.25" thickBot="1">
      <c r="B17" s="418"/>
      <c r="C17" s="270" t="s">
        <v>294</v>
      </c>
      <c r="D17" s="272"/>
      <c r="E17" s="333"/>
      <c r="F17" s="333"/>
      <c r="G17" s="333"/>
      <c r="H17" s="333">
        <v>20.54</v>
      </c>
      <c r="I17" s="445">
        <v>17.42</v>
      </c>
      <c r="J17" s="419">
        <v>11.13</v>
      </c>
    </row>
    <row r="18" spans="2:10" ht="14.25" thickTop="1">
      <c r="B18" s="415" t="s">
        <v>57</v>
      </c>
      <c r="C18" s="168" t="s">
        <v>75</v>
      </c>
      <c r="D18" s="103"/>
      <c r="E18" s="103"/>
      <c r="F18" s="103"/>
      <c r="G18" s="103"/>
      <c r="H18" s="103">
        <v>161690</v>
      </c>
      <c r="I18" s="444">
        <v>162302</v>
      </c>
      <c r="J18" s="416">
        <v>181880</v>
      </c>
    </row>
    <row r="19" spans="2:10" ht="13.5">
      <c r="B19" s="417"/>
      <c r="C19" s="271" t="s">
        <v>76</v>
      </c>
      <c r="D19" s="103"/>
      <c r="E19" s="103"/>
      <c r="F19" s="103"/>
      <c r="G19" s="103"/>
      <c r="H19" s="103">
        <v>6497</v>
      </c>
      <c r="I19" s="444">
        <v>9907</v>
      </c>
      <c r="J19" s="416">
        <v>7066</v>
      </c>
    </row>
    <row r="20" spans="2:10" ht="14.25" thickBot="1">
      <c r="B20" s="418"/>
      <c r="C20" s="270" t="s">
        <v>294</v>
      </c>
      <c r="D20" s="272"/>
      <c r="E20" s="333"/>
      <c r="F20" s="333"/>
      <c r="G20" s="333"/>
      <c r="H20" s="333">
        <v>4.02</v>
      </c>
      <c r="I20" s="445">
        <v>6.1</v>
      </c>
      <c r="J20" s="419">
        <v>3.88</v>
      </c>
    </row>
    <row r="21" spans="2:10" ht="14.25" thickTop="1">
      <c r="B21" s="421" t="s">
        <v>62</v>
      </c>
      <c r="C21" s="168" t="s">
        <v>75</v>
      </c>
      <c r="D21" s="103"/>
      <c r="E21" s="103"/>
      <c r="F21" s="103"/>
      <c r="G21" s="103"/>
      <c r="H21" s="103">
        <v>1567722</v>
      </c>
      <c r="I21" s="444">
        <v>1730942</v>
      </c>
      <c r="J21" s="416">
        <v>2008040</v>
      </c>
    </row>
    <row r="22" spans="2:10" ht="13.5">
      <c r="B22" s="417"/>
      <c r="C22" s="271" t="s">
        <v>76</v>
      </c>
      <c r="D22" s="103"/>
      <c r="E22" s="103"/>
      <c r="F22" s="103"/>
      <c r="G22" s="103"/>
      <c r="H22" s="103">
        <v>137828</v>
      </c>
      <c r="I22" s="444">
        <v>164841</v>
      </c>
      <c r="J22" s="416">
        <v>121826</v>
      </c>
    </row>
    <row r="23" spans="2:10" ht="14.25" thickBot="1">
      <c r="B23" s="418"/>
      <c r="C23" s="270" t="s">
        <v>294</v>
      </c>
      <c r="D23" s="272"/>
      <c r="E23" s="333"/>
      <c r="F23" s="333"/>
      <c r="G23" s="333"/>
      <c r="H23" s="333">
        <v>8.79</v>
      </c>
      <c r="I23" s="445">
        <v>9.52</v>
      </c>
      <c r="J23" s="419">
        <v>6.07</v>
      </c>
    </row>
    <row r="24" spans="2:10" ht="14.25" thickTop="1">
      <c r="B24" s="421" t="s">
        <v>440</v>
      </c>
      <c r="C24" s="227" t="s">
        <v>75</v>
      </c>
      <c r="D24" s="407"/>
      <c r="E24" s="407"/>
      <c r="F24" s="407"/>
      <c r="G24" s="407"/>
      <c r="H24" s="407">
        <v>-152004</v>
      </c>
      <c r="I24" s="446">
        <v>-195699</v>
      </c>
      <c r="J24" s="420">
        <v>-253782</v>
      </c>
    </row>
    <row r="25" spans="2:10" ht="14.25" thickBot="1">
      <c r="B25" s="417"/>
      <c r="C25" s="225" t="s">
        <v>76</v>
      </c>
      <c r="D25" s="408"/>
      <c r="E25" s="408"/>
      <c r="F25" s="408"/>
      <c r="G25" s="408"/>
      <c r="H25" s="408">
        <v>-52598</v>
      </c>
      <c r="I25" s="448">
        <v>-42389</v>
      </c>
      <c r="J25" s="422">
        <v>-44751</v>
      </c>
    </row>
    <row r="26" spans="1:10" ht="14.25" thickTop="1">
      <c r="A26" s="174"/>
      <c r="B26" s="421" t="s">
        <v>66</v>
      </c>
      <c r="C26" s="168" t="s">
        <v>75</v>
      </c>
      <c r="D26" s="196"/>
      <c r="E26" s="196"/>
      <c r="F26" s="196"/>
      <c r="G26" s="196"/>
      <c r="H26" s="196">
        <v>1415718</v>
      </c>
      <c r="I26" s="449">
        <v>1535242</v>
      </c>
      <c r="J26" s="423">
        <v>1754257</v>
      </c>
    </row>
    <row r="27" spans="2:10" ht="13.5">
      <c r="B27" s="417"/>
      <c r="C27" s="271" t="s">
        <v>76</v>
      </c>
      <c r="D27" s="103"/>
      <c r="E27" s="103"/>
      <c r="F27" s="103"/>
      <c r="G27" s="103"/>
      <c r="H27" s="103">
        <v>85229</v>
      </c>
      <c r="I27" s="444">
        <v>122451</v>
      </c>
      <c r="J27" s="416">
        <v>77075</v>
      </c>
    </row>
    <row r="28" spans="2:10" ht="14.25" thickBot="1">
      <c r="B28" s="424"/>
      <c r="C28" s="425" t="s">
        <v>294</v>
      </c>
      <c r="D28" s="426"/>
      <c r="E28" s="427"/>
      <c r="F28" s="427"/>
      <c r="G28" s="427"/>
      <c r="H28" s="427">
        <v>6.02</v>
      </c>
      <c r="I28" s="450">
        <v>7.98</v>
      </c>
      <c r="J28" s="428">
        <v>4.39</v>
      </c>
    </row>
    <row r="29" spans="2:9" ht="13.5">
      <c r="B29" s="184" t="s">
        <v>74</v>
      </c>
      <c r="C29" s="410" t="s">
        <v>75</v>
      </c>
      <c r="D29" s="196">
        <v>910320</v>
      </c>
      <c r="E29" s="196">
        <v>999521</v>
      </c>
      <c r="F29" s="196">
        <v>1087044</v>
      </c>
      <c r="G29" s="196">
        <v>1257574</v>
      </c>
      <c r="H29" s="429"/>
      <c r="I29" s="115"/>
    </row>
    <row r="30" spans="2:9" ht="13.5">
      <c r="B30" s="184"/>
      <c r="C30" s="271" t="s">
        <v>76</v>
      </c>
      <c r="D30" s="103">
        <v>160020</v>
      </c>
      <c r="E30" s="103">
        <v>203566</v>
      </c>
      <c r="F30" s="103">
        <v>111663</v>
      </c>
      <c r="G30" s="103">
        <v>110857</v>
      </c>
      <c r="H30" s="430"/>
      <c r="I30" s="115"/>
    </row>
    <row r="31" spans="2:9" ht="14.25" thickBot="1">
      <c r="B31" s="224"/>
      <c r="C31" s="270" t="s">
        <v>294</v>
      </c>
      <c r="D31" s="272">
        <f>D30/D29*100</f>
        <v>17.578433957289743</v>
      </c>
      <c r="E31" s="333">
        <f>E30/E29*100</f>
        <v>20.36635548427697</v>
      </c>
      <c r="F31" s="333">
        <f>F30/F29*100</f>
        <v>10.272169295815074</v>
      </c>
      <c r="G31" s="333">
        <v>8.82</v>
      </c>
      <c r="H31" s="431"/>
      <c r="I31" s="451"/>
    </row>
    <row r="32" spans="2:9" ht="14.25" thickTop="1">
      <c r="B32" s="223" t="s">
        <v>77</v>
      </c>
      <c r="C32" s="168" t="s">
        <v>75</v>
      </c>
      <c r="D32" s="103">
        <v>130825</v>
      </c>
      <c r="E32" s="103">
        <v>135407</v>
      </c>
      <c r="F32" s="103">
        <v>132326</v>
      </c>
      <c r="G32" s="103">
        <v>122363</v>
      </c>
      <c r="H32" s="430"/>
      <c r="I32" s="115"/>
    </row>
    <row r="33" spans="2:9" ht="13.5">
      <c r="B33" s="184"/>
      <c r="C33" s="271" t="s">
        <v>76</v>
      </c>
      <c r="D33" s="103">
        <v>4617</v>
      </c>
      <c r="E33" s="103">
        <v>1169</v>
      </c>
      <c r="F33" s="103">
        <v>2909</v>
      </c>
      <c r="G33" s="103">
        <v>2086</v>
      </c>
      <c r="H33" s="430"/>
      <c r="I33" s="115"/>
    </row>
    <row r="34" spans="2:9" ht="14.25" thickBot="1">
      <c r="B34" s="224"/>
      <c r="C34" s="270" t="s">
        <v>294</v>
      </c>
      <c r="D34" s="272">
        <f>D33/D32*100</f>
        <v>3.5291419835658324</v>
      </c>
      <c r="E34" s="333">
        <f>E33/E32*100</f>
        <v>0.8633231664537284</v>
      </c>
      <c r="F34" s="333">
        <f>F33/F32*100</f>
        <v>2.198358599217085</v>
      </c>
      <c r="G34" s="333">
        <v>1.7</v>
      </c>
      <c r="H34" s="431"/>
      <c r="I34" s="451"/>
    </row>
    <row r="35" spans="2:9" ht="14.25" thickTop="1">
      <c r="B35" s="223" t="s">
        <v>78</v>
      </c>
      <c r="C35" s="168" t="s">
        <v>75</v>
      </c>
      <c r="D35" s="103">
        <v>59746</v>
      </c>
      <c r="E35" s="103">
        <v>59229</v>
      </c>
      <c r="F35" s="103">
        <v>57325</v>
      </c>
      <c r="G35" s="103">
        <v>49094</v>
      </c>
      <c r="H35" s="430"/>
      <c r="I35" s="115"/>
    </row>
    <row r="36" spans="2:9" ht="13.5">
      <c r="B36" s="184"/>
      <c r="C36" s="271" t="s">
        <v>76</v>
      </c>
      <c r="D36" s="103">
        <v>2975</v>
      </c>
      <c r="E36" s="103">
        <v>1750</v>
      </c>
      <c r="F36" s="103">
        <v>828</v>
      </c>
      <c r="G36" s="407">
        <v>-1099</v>
      </c>
      <c r="H36" s="432"/>
      <c r="I36" s="452"/>
    </row>
    <row r="37" spans="2:9" ht="14.25" thickBot="1">
      <c r="B37" s="224"/>
      <c r="C37" s="270" t="s">
        <v>294</v>
      </c>
      <c r="D37" s="272">
        <f>D36/D35*100</f>
        <v>4.979412847722023</v>
      </c>
      <c r="E37" s="333">
        <f>E36/E35*100</f>
        <v>2.954633709838086</v>
      </c>
      <c r="F37" s="333">
        <f>F36/F35*100</f>
        <v>1.4443959877889228</v>
      </c>
      <c r="G37" s="371" t="s">
        <v>384</v>
      </c>
      <c r="H37" s="433"/>
      <c r="I37" s="453"/>
    </row>
    <row r="38" spans="2:9" ht="14.25" thickTop="1">
      <c r="B38" s="223" t="s">
        <v>288</v>
      </c>
      <c r="C38" s="168" t="s">
        <v>75</v>
      </c>
      <c r="D38" s="103">
        <v>34187</v>
      </c>
      <c r="E38" s="103">
        <v>34034</v>
      </c>
      <c r="F38" s="103">
        <v>35169</v>
      </c>
      <c r="G38" s="103">
        <v>35637</v>
      </c>
      <c r="H38" s="430"/>
      <c r="I38" s="115"/>
    </row>
    <row r="39" spans="2:9" ht="13.5">
      <c r="B39" s="184"/>
      <c r="C39" s="271" t="s">
        <v>76</v>
      </c>
      <c r="D39" s="103">
        <v>5459</v>
      </c>
      <c r="E39" s="103">
        <v>6731</v>
      </c>
      <c r="F39" s="103">
        <v>7963</v>
      </c>
      <c r="G39" s="103">
        <v>7442</v>
      </c>
      <c r="H39" s="430"/>
      <c r="I39" s="115"/>
    </row>
    <row r="40" spans="2:9" ht="14.25" thickBot="1">
      <c r="B40" s="224"/>
      <c r="C40" s="270" t="s">
        <v>294</v>
      </c>
      <c r="D40" s="272">
        <f>D39/D38*100</f>
        <v>15.968058033755522</v>
      </c>
      <c r="E40" s="333">
        <f>E39/E38*100</f>
        <v>19.777281541987424</v>
      </c>
      <c r="F40" s="333">
        <f>F39/F38*100</f>
        <v>22.64209957633143</v>
      </c>
      <c r="G40" s="333">
        <v>20.88</v>
      </c>
      <c r="H40" s="431"/>
      <c r="I40" s="451"/>
    </row>
    <row r="41" spans="2:9" ht="14.25" thickTop="1">
      <c r="B41" s="223" t="s">
        <v>57</v>
      </c>
      <c r="C41" s="168" t="s">
        <v>75</v>
      </c>
      <c r="D41" s="103">
        <v>252595</v>
      </c>
      <c r="E41" s="103">
        <v>285407</v>
      </c>
      <c r="F41" s="103">
        <v>320361</v>
      </c>
      <c r="G41" s="103">
        <v>363783</v>
      </c>
      <c r="H41" s="430"/>
      <c r="I41" s="115"/>
    </row>
    <row r="42" spans="2:9" ht="13.5">
      <c r="B42" s="184"/>
      <c r="C42" s="271" t="s">
        <v>76</v>
      </c>
      <c r="D42" s="103">
        <v>9647</v>
      </c>
      <c r="E42" s="103">
        <v>13847</v>
      </c>
      <c r="F42" s="103">
        <v>12768</v>
      </c>
      <c r="G42" s="103">
        <v>13482</v>
      </c>
      <c r="H42" s="430"/>
      <c r="I42" s="115"/>
    </row>
    <row r="43" spans="2:9" ht="14.25" thickBot="1">
      <c r="B43" s="224"/>
      <c r="C43" s="270" t="s">
        <v>294</v>
      </c>
      <c r="D43" s="272">
        <f>D42/D41*100</f>
        <v>3.8191571487955023</v>
      </c>
      <c r="E43" s="333">
        <f>E42/E41*100</f>
        <v>4.851667968900553</v>
      </c>
      <c r="F43" s="333">
        <f>F42/F41*100</f>
        <v>3.9855038534653096</v>
      </c>
      <c r="G43" s="333">
        <v>3.71</v>
      </c>
      <c r="H43" s="431"/>
      <c r="I43" s="451"/>
    </row>
    <row r="44" spans="2:9" ht="14.25" thickTop="1">
      <c r="B44" s="226" t="s">
        <v>62</v>
      </c>
      <c r="C44" s="168" t="s">
        <v>75</v>
      </c>
      <c r="D44" s="103">
        <v>1387676</v>
      </c>
      <c r="E44" s="103">
        <v>1513599</v>
      </c>
      <c r="F44" s="103">
        <v>1632228</v>
      </c>
      <c r="G44" s="103">
        <v>1828452</v>
      </c>
      <c r="H44" s="430"/>
      <c r="I44" s="115"/>
    </row>
    <row r="45" spans="2:9" ht="13.5">
      <c r="B45" s="184"/>
      <c r="C45" s="271" t="s">
        <v>76</v>
      </c>
      <c r="D45" s="103">
        <v>182719</v>
      </c>
      <c r="E45" s="103">
        <v>227065</v>
      </c>
      <c r="F45" s="103">
        <v>136133</v>
      </c>
      <c r="G45" s="103">
        <v>132768</v>
      </c>
      <c r="H45" s="430"/>
      <c r="I45" s="115"/>
    </row>
    <row r="46" spans="2:9" ht="14.25" thickBot="1">
      <c r="B46" s="224"/>
      <c r="C46" s="270" t="s">
        <v>294</v>
      </c>
      <c r="D46" s="272">
        <f>D45/D44*100</f>
        <v>13.167266710673097</v>
      </c>
      <c r="E46" s="333">
        <f>E45/E44*100</f>
        <v>15.001661602577698</v>
      </c>
      <c r="F46" s="333">
        <f>F45/F44*100</f>
        <v>8.34031765170062</v>
      </c>
      <c r="G46" s="333">
        <v>7.26</v>
      </c>
      <c r="H46" s="431"/>
      <c r="I46" s="451"/>
    </row>
    <row r="47" spans="2:9" ht="14.25" thickTop="1">
      <c r="B47" s="226" t="s">
        <v>79</v>
      </c>
      <c r="C47" s="227" t="s">
        <v>75</v>
      </c>
      <c r="D47" s="407">
        <v>-121175</v>
      </c>
      <c r="E47" s="407">
        <v>-136641</v>
      </c>
      <c r="F47" s="407">
        <v>-144731</v>
      </c>
      <c r="G47" s="407">
        <v>-168290</v>
      </c>
      <c r="H47" s="432"/>
      <c r="I47" s="452"/>
    </row>
    <row r="48" spans="2:9" ht="14.25" thickBot="1">
      <c r="B48" s="184"/>
      <c r="C48" s="225" t="s">
        <v>76</v>
      </c>
      <c r="D48" s="408">
        <v>-70373</v>
      </c>
      <c r="E48" s="408">
        <v>-64750</v>
      </c>
      <c r="F48" s="408">
        <v>-66084</v>
      </c>
      <c r="G48" s="408">
        <v>-67563</v>
      </c>
      <c r="H48" s="432"/>
      <c r="I48" s="452"/>
    </row>
    <row r="49" spans="1:9" ht="14.25" thickTop="1">
      <c r="A49" s="174"/>
      <c r="B49" s="226" t="s">
        <v>66</v>
      </c>
      <c r="C49" s="168" t="s">
        <v>75</v>
      </c>
      <c r="D49" s="196">
        <v>1266501</v>
      </c>
      <c r="E49" s="196">
        <v>1376958</v>
      </c>
      <c r="F49" s="196">
        <v>1487496</v>
      </c>
      <c r="G49" s="196">
        <v>1660162</v>
      </c>
      <c r="H49" s="430"/>
      <c r="I49" s="115"/>
    </row>
    <row r="50" spans="2:9" ht="13.5">
      <c r="B50" s="184"/>
      <c r="C50" s="271" t="s">
        <v>76</v>
      </c>
      <c r="D50" s="103">
        <v>112345</v>
      </c>
      <c r="E50" s="103">
        <v>162315</v>
      </c>
      <c r="F50" s="103">
        <v>70048</v>
      </c>
      <c r="G50" s="103">
        <v>65204</v>
      </c>
      <c r="H50" s="430"/>
      <c r="I50" s="115"/>
    </row>
    <row r="51" spans="2:9" ht="14.25" thickBot="1">
      <c r="B51" s="224"/>
      <c r="C51" s="270" t="s">
        <v>294</v>
      </c>
      <c r="D51" s="272">
        <f>D50/D49*100</f>
        <v>8.870502273586835</v>
      </c>
      <c r="E51" s="333">
        <f>E50/E49*100</f>
        <v>11.787941244395254</v>
      </c>
      <c r="F51" s="333">
        <f>F50/F49*100</f>
        <v>4.709121906882439</v>
      </c>
      <c r="G51" s="333">
        <v>3.93</v>
      </c>
      <c r="H51" s="431"/>
      <c r="I51" s="451"/>
    </row>
    <row r="52" ht="14.25" thickTop="1">
      <c r="B52" s="100" t="s">
        <v>436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東京ガス株式会社</cp:lastModifiedBy>
  <cp:lastPrinted>2007-07-24T04:51:39Z</cp:lastPrinted>
  <dcterms:created xsi:type="dcterms:W3CDTF">2002-07-24T01:32:55Z</dcterms:created>
  <dcterms:modified xsi:type="dcterms:W3CDTF">2012-08-23T06:25:06Z</dcterms:modified>
  <cp:category/>
  <cp:version/>
  <cp:contentType/>
  <cp:contentStatus/>
</cp:coreProperties>
</file>